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 lockRevision="1"/>
  <bookViews>
    <workbookView xWindow="15" yWindow="705" windowWidth="20640" windowHeight="9705" tabRatio="615" firstSheet="1" activeTab="1"/>
  </bookViews>
  <sheets>
    <sheet name="Инвентаризация" sheetId="1" state="hidden" r:id="rId1"/>
    <sheet name="Паспорт" sheetId="2" r:id="rId2"/>
  </sheets>
  <calcPr calcId="145621"/>
  <customWorkbookViews>
    <customWorkbookView name="Лаура - Личное представление" guid="{6C19156E-D67A-40B9-8236-44557B7C9396}" mergeInterval="0" personalView="1" maximized="1" xWindow="1" yWindow="1" windowWidth="1362" windowHeight="510" tabRatio="615" activeSheetId="2"/>
    <customWorkbookView name="Пользователь - Личное представление" guid="{2CACD79E-125A-4926-AECD-728CF07BB283}" mergeInterval="0" personalView="1" maximized="1" windowWidth="1916" windowHeight="855" tabRatio="615" activeSheetId="2" showComments="commIndAndComment"/>
  </customWorkbookViews>
</workbook>
</file>

<file path=xl/calcChain.xml><?xml version="1.0" encoding="utf-8"?>
<calcChain xmlns="http://schemas.openxmlformats.org/spreadsheetml/2006/main">
  <c r="H375" i="2" l="1"/>
  <c r="H383" i="2"/>
  <c r="H376" i="2"/>
  <c r="H377" i="2"/>
  <c r="H378" i="2"/>
  <c r="H379" i="2"/>
  <c r="H380" i="2"/>
  <c r="H381" i="2"/>
  <c r="H382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374" i="2"/>
  <c r="A383" i="2" l="1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201" i="2"/>
  <c r="A91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2" i="2"/>
  <c r="A203" i="2"/>
  <c r="A204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H410" i="2" l="1"/>
  <c r="C370" i="1" l="1"/>
  <c r="D328" i="1" s="1"/>
  <c r="D323" i="1"/>
  <c r="C374" i="1"/>
  <c r="D329" i="1" s="1"/>
  <c r="C363" i="1"/>
  <c r="D327" i="1" s="1"/>
  <c r="C354" i="1"/>
  <c r="D326" i="1" s="1"/>
  <c r="C345" i="1"/>
  <c r="D325" i="1" s="1"/>
  <c r="C337" i="1"/>
  <c r="D324" i="1" s="1"/>
  <c r="C331" i="1"/>
  <c r="A336" i="2" l="1"/>
  <c r="G35" i="2"/>
  <c r="F35" i="2"/>
  <c r="C34" i="2"/>
  <c r="C31" i="2"/>
  <c r="C28" i="2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l="1"/>
  <c r="D5" i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5" i="2" l="1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1" i="2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2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7" i="2" l="1"/>
  <c r="I127" i="2"/>
  <c r="F127" i="2"/>
  <c r="E127" i="2"/>
  <c r="G127" i="2"/>
  <c r="H127" i="2"/>
  <c r="C127" i="2"/>
  <c r="B10" i="1" l="1"/>
  <c r="E4" i="1"/>
  <c r="E85" i="2" l="1"/>
  <c r="I85" i="2"/>
  <c r="F85" i="2"/>
  <c r="G85" i="2"/>
  <c r="D85" i="2"/>
  <c r="H85" i="2"/>
  <c r="C85" i="2"/>
  <c r="F4" i="1"/>
  <c r="B108" i="1" l="1"/>
  <c r="B107" i="1"/>
  <c r="A106" i="1"/>
  <c r="A107" i="1"/>
  <c r="A108" i="1" s="1"/>
  <c r="H291" i="2" l="1"/>
  <c r="I332" i="2"/>
  <c r="I291" i="2"/>
  <c r="E332" i="2"/>
  <c r="G291" i="2"/>
  <c r="D332" i="2"/>
  <c r="C250" i="2"/>
  <c r="H250" i="2"/>
  <c r="G332" i="2"/>
  <c r="C291" i="2"/>
  <c r="D250" i="2"/>
  <c r="I250" i="2"/>
  <c r="D291" i="2"/>
  <c r="F291" i="2"/>
  <c r="E291" i="2"/>
  <c r="C332" i="2"/>
  <c r="F250" i="2"/>
  <c r="E250" i="2"/>
  <c r="G250" i="2"/>
  <c r="H332" i="2"/>
  <c r="F332" i="2"/>
  <c r="C209" i="2"/>
  <c r="E168" i="2"/>
  <c r="F209" i="2"/>
  <c r="I168" i="2"/>
  <c r="H209" i="2"/>
  <c r="H168" i="2"/>
  <c r="C168" i="2"/>
  <c r="G209" i="2"/>
  <c r="D168" i="2"/>
  <c r="D209" i="2"/>
  <c r="I209" i="2"/>
  <c r="E209" i="2"/>
  <c r="F168" i="2"/>
  <c r="G168" i="2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 guid="{55BA2F39-14D1-4C6A-8493-38E2E3E58C4D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7" authorId="0" guid="{0DC7410D-E5AA-4917-A844-3E0B56EE0FF6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8" authorId="0" guid="{E2239899-5CE6-4E9D-A3A6-38E76FEC95E9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9" authorId="0" guid="{7CEF57BC-B29F-420A-A15A-929820118813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50" authorId="0" guid="{2268020F-EBE1-48E0-BF40-414E55A0730E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1" authorId="0" guid="{E03D6A0C-15E4-40B7-9546-63FA7B4C22E1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2" authorId="0" guid="{2A0188CF-88DC-4911-AEC4-62F54651CF42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<sst xmlns="http://schemas.openxmlformats.org/spreadsheetml/2006/main" count="953" uniqueCount="380">
  <si>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</si>
  <si>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</si>
  <si>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</si>
  <si>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</si>
  <si>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</si>
  <si>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</si>
  <si>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</si>
  <si>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</si>
  <si>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</si>
  <si>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</si>
  <si>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</si>
  <si>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</si>
  <si>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</si>
  <si>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</si>
  <si>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</si>
  <si>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</si>
  <si>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</si>
  <si>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</si>
  <si>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</si>
  <si>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</si>
  <si>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</si>
  <si>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</si>
  <si>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</si>
  <si>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</si>
  <si>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</si>
  <si>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</si>
  <si>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</si>
  <si>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</si>
  <si>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</si>
  <si>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</si>
  <si>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</si>
  <si>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</si>
  <si>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</si>
  <si>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</si>
  <si>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</si>
  <si>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</si>
  <si>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</si>
  <si>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</si>
  <si>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</si>
  <si>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</si>
  <si>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</si>
  <si>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</si>
  <si>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</si>
  <si>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</si>
  <si>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</si>
  <si>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</si>
  <si>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</si>
  <si>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</si>
  <si>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</si>
  <si>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</si>
  <si>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</si>
  <si>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</si>
  <si>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</si>
  <si>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</si>
  <si>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</si>
  <si>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</si>
  <si>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</si>
  <si>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</si>
  <si>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</si>
  <si>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</si>
  <si>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</si>
  <si>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</si>
  <si>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</si>
  <si>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</si>
  <si>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</si>
  <si>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</si>
  <si>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</si>
  <si>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</si>
  <si>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</si>
  <si>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</si>
  <si>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</si>
  <si>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</si>
  <si>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</si>
  <si>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</si>
  <si>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</si>
  <si>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</si>
  <si>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</si>
  <si>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</si>
  <si>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</si>
  <si>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</si>
  <si>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</si>
  <si>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</si>
  <si>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</si>
  <si>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</si>
  <si>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</si>
  <si>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</si>
  <si>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</si>
  <si>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</si>
  <si>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</si>
  <si>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</si>
  <si>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</si>
  <si>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</si>
  <si>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</si>
  <si>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</si>
  <si>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</si>
  <si>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</si>
  <si>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</si>
  <si>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</si>
  <si>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</si>
  <si>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</si>
  <si>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</si>
  <si>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</si>
  <si>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</si>
  <si>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</si>
  <si>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</si>
  <si>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</si>
  <si>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</si>
  <si>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</si>
  <si>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</si>
  <si>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</si>
  <si>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</si>
  <si>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</si>
  <si>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</si>
  <si>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</si>
  <si>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</si>
  <si>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</si>
  <si>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</si>
  <si>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</si>
  <si>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</si>
  <si>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</si>
  <si>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</si>
  <si>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</si>
  <si>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</si>
  <si>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</si>
  <si>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</si>
  <si>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</si>
  <si>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</si>
  <si>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</si>
  <si>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</si>
  <si>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</si>
  <si>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</si>
  <si>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</si>
  <si>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</si>
  <si>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</si>
  <si>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</si>
  <si>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</si>
  <si>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</si>
  <si>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</si>
  <si>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</si>
  <si>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</si>
  <si>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</si>
  <si>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</si>
  <si>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</si>
  <si>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</si>
  <si>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</si>
  <si>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</si>
  <si>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</si>
  <si>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</si>
  <si>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</si>
  <si>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</si>
  <si>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</si>
  <si>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</si>
  <si>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</si>
  <si>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</si>
  <si>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</si>
  <si>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</si>
  <si>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</si>
  <si>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</si>
  <si>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</si>
  <si>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</si>
  <si>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</si>
  <si>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</si>
  <si>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</si>
  <si>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</si>
  <si>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</si>
  <si>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</si>
  <si>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</si>
  <si>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</si>
  <si>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</si>
  <si>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</si>
  <si>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</si>
  <si>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</si>
  <si>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</si>
  <si>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</si>
  <si>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</si>
  <si>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</si>
  <si>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</si>
  <si>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</si>
  <si>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</si>
  <si>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</si>
  <si>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</si>
  <si>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</si>
  <si>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</si>
  <si>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</si>
  <si>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</si>
  <si>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</si>
  <si>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</si>
  <si>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</si>
  <si>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</si>
  <si>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</si>
  <si>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</si>
  <si>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</si>
  <si>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</si>
  <si>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</si>
  <si>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</si>
  <si>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</si>
  <si>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</si>
  <si>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</si>
  <si>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</si>
  <si>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</si>
  <si>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</si>
  <si>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</si>
  <si>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</si>
  <si>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</si>
  <si>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</si>
  <si>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</si>
  <si>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</si>
  <si>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</si>
  <si>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</si>
  <si>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</si>
  <si>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</si>
  <si>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</si>
  <si>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</si>
  <si>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</si>
  <si>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</si>
  <si>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</si>
  <si>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</si>
  <si>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</si>
  <si>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</si>
  <si>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</si>
  <si>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</si>
  <si>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</si>
  <si>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</si>
  <si>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</si>
  <si>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</si>
  <si>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</si>
  <si>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</si>
  <si>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</si>
  <si>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</si>
  <si>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</si>
  <si>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</si>
  <si>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</si>
  <si>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</si>
  <si>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</si>
  <si>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</si>
  <si>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</si>
  <si>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</si>
  <si>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</si>
  <si>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</si>
  <si>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</si>
  <si>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</si>
  <si>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</si>
  <si>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</si>
  <si>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</si>
  <si>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</si>
  <si>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</si>
  <si>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</si>
  <si>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</si>
  <si>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</si>
  <si>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</si>
  <si>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</si>
  <si>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</si>
  <si>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</si>
  <si>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</si>
  <si>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</si>
  <si>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</si>
  <si>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</si>
  <si>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</si>
  <si>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</si>
  <si>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</si>
  <si>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</si>
  <si>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</si>
  <si>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</si>
  <si>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</si>
  <si>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</si>
  <si>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</si>
  <si>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</si>
  <si>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</si>
  <si>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</si>
  <si>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</si>
  <si>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</si>
  <si>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</si>
  <si>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</si>
  <si>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</si>
  <si>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</si>
  <si>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</si>
  <si>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</si>
  <si>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</si>
  <si>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</si>
  <si>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</si>
  <si>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</si>
  <si>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</si>
  <si>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</si>
  <si>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</si>
  <si>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</si>
  <si>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</si>
  <si>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</si>
  <si>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</si>
  <si>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</si>
  <si>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</si>
  <si>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</si>
  <si>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</si>
  <si>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</si>
  <si>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</si>
  <si>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</si>
  <si>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</si>
  <si>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</si>
  <si>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</si>
  <si>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</si>
  <si>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</si>
  <si>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</si>
  <si>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</si>
  <si>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</si>
  <si>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</si>
  <si>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</si>
  <si>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</si>
  <si>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</si>
  <si>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</si>
  <si>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</si>
  <si>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</si>
  <si>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</si>
  <si>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</si>
  <si>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</si>
  <si>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</si>
  <si>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</si>
  <si>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</si>
  <si>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</si>
  <si>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</si>
  <si>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</si>
  <si>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</si>
  <si>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</si>
  <si>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</si>
  <si>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</si>
  <si>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</si>
  <si>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</si>
  <si>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</si>
  <si>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</si>
  <si>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</si>
  <si>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</si>
  <si>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</si>
  <si>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</si>
  <si>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</si>
  <si>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</si>
  <si>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</si>
  <si>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</si>
  <si>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</si>
  <si>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</si>
  <si>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</si>
  <si>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</si>
  <si>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</si>
  <si>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</si>
  <si>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</si>
  <si>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</si>
  <si>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</si>
  <si>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</si>
  <si>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</si>
  <si>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</si>
  <si>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</si>
  <si>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</si>
  <si>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</si>
  <si>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</si>
  <si>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</si>
  <si>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</si>
  <si>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</si>
  <si>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</si>
  <si>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</si>
  <si>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</si>
  <si>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</si>
  <si>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</si>
  <si>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</si>
  <si>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</si>
  <si>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</si>
  <si>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</si>
  <si>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</si>
  <si>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</si>
  <si>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</si>
  <si>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</si>
  <si>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</si>
  <si>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</si>
  <si>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</si>
  <si>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__________Д.П.Кучинский</t>
  </si>
  <si>
    <t>Копорское сельское поселение</t>
  </si>
  <si>
    <t>Администрация МО Копорское сельское поселение</t>
  </si>
  <si>
    <t>м2</t>
  </si>
  <si>
    <t>шт</t>
  </si>
  <si>
    <t>м</t>
  </si>
  <si>
    <t>1975.</t>
  </si>
  <si>
    <t>с. Копорье МКД № 5,8</t>
  </si>
  <si>
    <t>5916 кв.м</t>
  </si>
  <si>
    <t>1971.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</si>
</sst>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1" xfId="0" applyFont="1" applyBorder="1" applyAlignment="1" applyProtection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</xf>
    <xf numFmtId="4" fontId="13" fillId="0" borderId="4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4" fontId="13" fillId="0" borderId="8" xfId="0" applyNumberFormat="1" applyFont="1" applyBorder="1" applyAlignment="1" applyProtection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4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usernames" Target="revisions/userNames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9.xml"/><Relationship Id="rId42" Type="http://schemas.openxmlformats.org/officeDocument/2006/relationships/revisionLog" Target="revisionLog3.xml"/><Relationship Id="rId47" Type="http://schemas.openxmlformats.org/officeDocument/2006/relationships/revisionLog" Target="revisionLog8.xml"/><Relationship Id="rId50" Type="http://schemas.openxmlformats.org/officeDocument/2006/relationships/revisionLog" Target="revisionLog11.xml"/><Relationship Id="rId55" Type="http://schemas.openxmlformats.org/officeDocument/2006/relationships/revisionLog" Target="revisionLog16.xml"/><Relationship Id="rId63" Type="http://schemas.openxmlformats.org/officeDocument/2006/relationships/revisionLog" Target="revisionLog24.xml"/><Relationship Id="rId68" Type="http://schemas.openxmlformats.org/officeDocument/2006/relationships/revisionLog" Target="revisionLog29.xml"/><Relationship Id="rId76" Type="http://schemas.openxmlformats.org/officeDocument/2006/relationships/revisionLog" Target="revisionLog37.xml"/><Relationship Id="rId84" Type="http://schemas.openxmlformats.org/officeDocument/2006/relationships/revisionLog" Target="revisionLog46.xml"/><Relationship Id="rId89" Type="http://schemas.openxmlformats.org/officeDocument/2006/relationships/revisionLog" Target="revisionLog51.xml"/><Relationship Id="rId46" Type="http://schemas.openxmlformats.org/officeDocument/2006/relationships/revisionLog" Target="revisionLog7.xml"/><Relationship Id="rId59" Type="http://schemas.openxmlformats.org/officeDocument/2006/relationships/revisionLog" Target="revisionLog20.xml"/><Relationship Id="rId67" Type="http://schemas.openxmlformats.org/officeDocument/2006/relationships/revisionLog" Target="revisionLog28.xml"/><Relationship Id="rId71" Type="http://schemas.openxmlformats.org/officeDocument/2006/relationships/revisionLog" Target="revisionLog32.xml"/><Relationship Id="rId41" Type="http://schemas.openxmlformats.org/officeDocument/2006/relationships/revisionLog" Target="revisionLog2.xml"/><Relationship Id="rId54" Type="http://schemas.openxmlformats.org/officeDocument/2006/relationships/revisionLog" Target="revisionLog15.xml"/><Relationship Id="rId62" Type="http://schemas.openxmlformats.org/officeDocument/2006/relationships/revisionLog" Target="revisionLog23.xml"/><Relationship Id="rId70" Type="http://schemas.openxmlformats.org/officeDocument/2006/relationships/revisionLog" Target="revisionLog31.xml"/><Relationship Id="rId75" Type="http://schemas.openxmlformats.org/officeDocument/2006/relationships/revisionLog" Target="revisionLog36.xml"/><Relationship Id="rId83" Type="http://schemas.openxmlformats.org/officeDocument/2006/relationships/revisionLog" Target="revisionLog45.xml"/><Relationship Id="rId88" Type="http://schemas.openxmlformats.org/officeDocument/2006/relationships/revisionLog" Target="revisionLog50.xml"/><Relationship Id="rId91" Type="http://schemas.openxmlformats.org/officeDocument/2006/relationships/revisionLog" Target="revisionLog53.xml"/><Relationship Id="rId40" Type="http://schemas.openxmlformats.org/officeDocument/2006/relationships/revisionLog" Target="revisionLog1.xml"/><Relationship Id="rId45" Type="http://schemas.openxmlformats.org/officeDocument/2006/relationships/revisionLog" Target="revisionLog6.xml"/><Relationship Id="rId53" Type="http://schemas.openxmlformats.org/officeDocument/2006/relationships/revisionLog" Target="revisionLog14.xml"/><Relationship Id="rId58" Type="http://schemas.openxmlformats.org/officeDocument/2006/relationships/revisionLog" Target="revisionLog19.xml"/><Relationship Id="rId66" Type="http://schemas.openxmlformats.org/officeDocument/2006/relationships/revisionLog" Target="revisionLog27.xml"/><Relationship Id="rId74" Type="http://schemas.openxmlformats.org/officeDocument/2006/relationships/revisionLog" Target="revisionLog35.xml"/><Relationship Id="rId79" Type="http://schemas.openxmlformats.org/officeDocument/2006/relationships/revisionLog" Target="revisionLog41.xml"/><Relationship Id="rId87" Type="http://schemas.openxmlformats.org/officeDocument/2006/relationships/revisionLog" Target="revisionLog49.xml"/><Relationship Id="rId49" Type="http://schemas.openxmlformats.org/officeDocument/2006/relationships/revisionLog" Target="revisionLog10.xml"/><Relationship Id="rId57" Type="http://schemas.openxmlformats.org/officeDocument/2006/relationships/revisionLog" Target="revisionLog18.xml"/><Relationship Id="rId61" Type="http://schemas.openxmlformats.org/officeDocument/2006/relationships/revisionLog" Target="revisionLog22.xml"/><Relationship Id="rId82" Type="http://schemas.openxmlformats.org/officeDocument/2006/relationships/revisionLog" Target="revisionLog44.xml"/><Relationship Id="rId90" Type="http://schemas.openxmlformats.org/officeDocument/2006/relationships/revisionLog" Target="revisionLog52.xml"/><Relationship Id="rId44" Type="http://schemas.openxmlformats.org/officeDocument/2006/relationships/revisionLog" Target="revisionLog5.xml"/><Relationship Id="rId52" Type="http://schemas.openxmlformats.org/officeDocument/2006/relationships/revisionLog" Target="revisionLog13.xml"/><Relationship Id="rId60" Type="http://schemas.openxmlformats.org/officeDocument/2006/relationships/revisionLog" Target="revisionLog21.xml"/><Relationship Id="rId65" Type="http://schemas.openxmlformats.org/officeDocument/2006/relationships/revisionLog" Target="revisionLog26.xml"/><Relationship Id="rId73" Type="http://schemas.openxmlformats.org/officeDocument/2006/relationships/revisionLog" Target="revisionLog34.xml"/><Relationship Id="rId78" Type="http://schemas.openxmlformats.org/officeDocument/2006/relationships/revisionLog" Target="revisionLog40.xml"/><Relationship Id="rId81" Type="http://schemas.openxmlformats.org/officeDocument/2006/relationships/revisionLog" Target="revisionLog43.xml"/><Relationship Id="rId86" Type="http://schemas.openxmlformats.org/officeDocument/2006/relationships/revisionLog" Target="revisionLog48.xml"/><Relationship Id="rId43" Type="http://schemas.openxmlformats.org/officeDocument/2006/relationships/revisionLog" Target="revisionLog4.xml"/><Relationship Id="rId48" Type="http://schemas.openxmlformats.org/officeDocument/2006/relationships/revisionLog" Target="revisionLog9.xml"/><Relationship Id="rId56" Type="http://schemas.openxmlformats.org/officeDocument/2006/relationships/revisionLog" Target="revisionLog17.xml"/><Relationship Id="rId64" Type="http://schemas.openxmlformats.org/officeDocument/2006/relationships/revisionLog" Target="revisionLog25.xml"/><Relationship Id="rId69" Type="http://schemas.openxmlformats.org/officeDocument/2006/relationships/revisionLog" Target="revisionLog30.xml"/><Relationship Id="rId77" Type="http://schemas.openxmlformats.org/officeDocument/2006/relationships/revisionLog" Target="revisionLog38.xml"/><Relationship Id="rId51" Type="http://schemas.openxmlformats.org/officeDocument/2006/relationships/revisionLog" Target="revisionLog12.xml"/><Relationship Id="rId72" Type="http://schemas.openxmlformats.org/officeDocument/2006/relationships/revisionLog" Target="revisionLog33.xml"/><Relationship Id="rId80" Type="http://schemas.openxmlformats.org/officeDocument/2006/relationships/revisionLog" Target="revisionLog42.xml"/><Relationship Id="rId85" Type="http://schemas.openxmlformats.org/officeDocument/2006/relationships/revisionLog" Target="revisionLog4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B3D5C7D-1BFB-487A-AFDB-9F5FFC9352BA}" diskRevisions="1" revisionId="493" version="91" protected="1">
  <header guid="{5FFA7C5B-5734-4DEB-B0E5-E5C03CBCD380}" dateTime="2017-11-21T16:21:45" maxSheetId="3" userName="Пользователь" r:id="rId39" minRId="250">
    <sheetIdMap count="2">
      <sheetId val="1"/>
      <sheetId val="2"/>
    </sheetIdMap>
  </header>
  <header guid="{A80DB17D-266D-4317-B26D-EB0E7D77E61C}" dateTime="2017-12-14T11:12:05" maxSheetId="3" userName="Пользователь" r:id="rId40" minRId="251">
    <sheetIdMap count="2">
      <sheetId val="1"/>
      <sheetId val="2"/>
    </sheetIdMap>
  </header>
  <header guid="{8A3FBE50-D1D0-4D01-884F-AF784FDEC069}" dateTime="2017-12-14T11:18:03" maxSheetId="3" userName="Пользователь" r:id="rId41" minRId="252" maxRId="280">
    <sheetIdMap count="2">
      <sheetId val="1"/>
      <sheetId val="2"/>
    </sheetIdMap>
  </header>
  <header guid="{A2D3017D-E908-4C32-86EA-36A18A6AE855}" dateTime="2017-12-14T11:23:27" maxSheetId="3" userName="Пользователь" r:id="rId42" minRId="281" maxRId="295">
    <sheetIdMap count="2">
      <sheetId val="1"/>
      <sheetId val="2"/>
    </sheetIdMap>
  </header>
  <header guid="{6D80903F-6452-4F68-85BF-2CD0539A3A0A}" dateTime="2017-12-14T11:25:44" maxSheetId="3" userName="Пользователь" r:id="rId43" minRId="296" maxRId="305">
    <sheetIdMap count="2">
      <sheetId val="1"/>
      <sheetId val="2"/>
    </sheetIdMap>
  </header>
  <header guid="{03C46F3F-53DA-4FA2-9CF9-411E766598FF}" dateTime="2017-12-14T11:28:30" maxSheetId="3" userName="Пользователь" r:id="rId44" minRId="306" maxRId="313">
    <sheetIdMap count="2">
      <sheetId val="1"/>
      <sheetId val="2"/>
    </sheetIdMap>
  </header>
  <header guid="{1AD9BA09-E54D-4D0F-AB80-DA65D28FB17B}" dateTime="2017-12-14T11:31:19" maxSheetId="3" userName="Пользователь" r:id="rId45" minRId="314" maxRId="348">
    <sheetIdMap count="2">
      <sheetId val="1"/>
      <sheetId val="2"/>
    </sheetIdMap>
  </header>
  <header guid="{66C85504-E69B-457B-820C-69C2F0579D8D}" dateTime="2017-12-14T11:32:54" maxSheetId="3" userName="Пользователь" r:id="rId46" minRId="349" maxRId="350">
    <sheetIdMap count="2">
      <sheetId val="1"/>
      <sheetId val="2"/>
    </sheetIdMap>
  </header>
  <header guid="{339FCB69-C8C3-442C-9414-4092B5417E32}" dateTime="2017-12-14T11:35:47" maxSheetId="3" userName="Пользователь" r:id="rId47" minRId="351" maxRId="356">
    <sheetIdMap count="2">
      <sheetId val="1"/>
      <sheetId val="2"/>
    </sheetIdMap>
  </header>
  <header guid="{342ED158-F23F-4111-BE05-574F92FF57F0}" dateTime="2017-12-14T11:37:33" maxSheetId="3" userName="Пользователь" r:id="rId48" minRId="357" maxRId="361">
    <sheetIdMap count="2">
      <sheetId val="1"/>
      <sheetId val="2"/>
    </sheetIdMap>
  </header>
  <header guid="{1753D06B-CE68-4407-9CCF-5AA1AA7B2781}" dateTime="2017-12-14T11:38:49" maxSheetId="3" userName="Пользователь" r:id="rId49" minRId="362" maxRId="379">
    <sheetIdMap count="2">
      <sheetId val="1"/>
      <sheetId val="2"/>
    </sheetIdMap>
  </header>
  <header guid="{BADACDF3-4F0D-4E59-8C8B-9057F642CDC0}" dateTime="2017-12-14T11:41:55" maxSheetId="3" userName="Пользователь" r:id="rId50" minRId="380">
    <sheetIdMap count="2">
      <sheetId val="1"/>
      <sheetId val="2"/>
    </sheetIdMap>
  </header>
  <header guid="{F3ED9DF0-26A2-411C-82AD-F1D77ED17F43}" dateTime="2017-12-14T11:45:58" maxSheetId="3" userName="Пользователь" r:id="rId51" minRId="381" maxRId="382">
    <sheetIdMap count="2">
      <sheetId val="1"/>
      <sheetId val="2"/>
    </sheetIdMap>
  </header>
  <header guid="{8D25105D-8E82-44D6-9686-FF2AB5EFE854}" dateTime="2017-12-14T11:48:39" maxSheetId="3" userName="Пользователь" r:id="rId52" minRId="383">
    <sheetIdMap count="2">
      <sheetId val="1"/>
      <sheetId val="2"/>
    </sheetIdMap>
  </header>
  <header guid="{1E9C1847-5D03-40DA-A02E-DD1E0B6EEB84}" dateTime="2017-12-14T11:50:45" maxSheetId="3" userName="Пользователь" r:id="rId53" minRId="384">
    <sheetIdMap count="2">
      <sheetId val="1"/>
      <sheetId val="2"/>
    </sheetIdMap>
  </header>
  <header guid="{FEBBF16F-1FEE-4F3C-A4AB-F640F623E780}" dateTime="2017-12-14T11:51:55" maxSheetId="3" userName="Пользователь" r:id="rId54" minRId="385">
    <sheetIdMap count="2">
      <sheetId val="1"/>
      <sheetId val="2"/>
    </sheetIdMap>
  </header>
  <header guid="{5B2C1C14-D5BB-48BB-B81C-9909AA544191}" dateTime="2017-12-14T11:58:06" maxSheetId="3" userName="Пользователь" r:id="rId55" minRId="386">
    <sheetIdMap count="2">
      <sheetId val="1"/>
      <sheetId val="2"/>
    </sheetIdMap>
  </header>
  <header guid="{9F04B810-F2C1-49C7-9BDD-D866BBF4EE01}" dateTime="2017-12-14T11:59:29" maxSheetId="3" userName="Пользователь" r:id="rId56" minRId="387" maxRId="392">
    <sheetIdMap count="2">
      <sheetId val="1"/>
      <sheetId val="2"/>
    </sheetIdMap>
  </header>
  <header guid="{D5BD2458-804B-442E-ADF5-E6BEFD03A5E4}" dateTime="2017-12-14T12:00:47" maxSheetId="3" userName="Пользователь" r:id="rId57" minRId="393" maxRId="395">
    <sheetIdMap count="2">
      <sheetId val="1"/>
      <sheetId val="2"/>
    </sheetIdMap>
  </header>
  <header guid="{5DC24C41-A9BC-481B-AAC8-C6CA9A0B8675}" dateTime="2017-12-14T12:01:11" maxSheetId="3" userName="Пользователь" r:id="rId58" minRId="396">
    <sheetIdMap count="2">
      <sheetId val="1"/>
      <sheetId val="2"/>
    </sheetIdMap>
  </header>
  <header guid="{81D230CA-6209-4E6F-9D07-BCF64A1A6DFB}" dateTime="2017-12-14T12:02:14" maxSheetId="3" userName="Пользователь" r:id="rId59" minRId="397">
    <sheetIdMap count="2">
      <sheetId val="1"/>
      <sheetId val="2"/>
    </sheetIdMap>
  </header>
  <header guid="{79424824-13DA-4268-BA80-CE26379A2FDE}" dateTime="2017-12-14T12:06:39" maxSheetId="3" userName="Пользователь" r:id="rId60" minRId="398" maxRId="403">
    <sheetIdMap count="2">
      <sheetId val="1"/>
      <sheetId val="2"/>
    </sheetIdMap>
  </header>
  <header guid="{F2A9810C-3D7A-4FFE-BCA6-3B1C12433F0A}" dateTime="2017-12-14T12:06:44" maxSheetId="3" userName="Пользователь" r:id="rId61" minRId="404">
    <sheetIdMap count="2">
      <sheetId val="1"/>
      <sheetId val="2"/>
    </sheetIdMap>
  </header>
  <header guid="{BCCB54B1-71BB-45D3-AC07-D07E1439564C}" dateTime="2017-12-14T12:08:37" maxSheetId="3" userName="Пользователь" r:id="rId62" minRId="405" maxRId="409">
    <sheetIdMap count="2">
      <sheetId val="1"/>
      <sheetId val="2"/>
    </sheetIdMap>
  </header>
  <header guid="{8D31C572-DE65-43EA-A206-2624293FA10B}" dateTime="2017-12-14T12:08:55" maxSheetId="3" userName="Пользователь" r:id="rId63" minRId="410" maxRId="411">
    <sheetIdMap count="2">
      <sheetId val="1"/>
      <sheetId val="2"/>
    </sheetIdMap>
  </header>
  <header guid="{E5CE4B4D-6878-44C9-B365-7B663EB725EA}" dateTime="2017-12-14T12:12:06" maxSheetId="3" userName="Пользователь" r:id="rId64" minRId="412">
    <sheetIdMap count="2">
      <sheetId val="1"/>
      <sheetId val="2"/>
    </sheetIdMap>
  </header>
  <header guid="{A1978BB5-7FF1-407A-89B5-343A1ECCAB63}" dateTime="2017-12-14T12:13:58" maxSheetId="3" userName="Пользователь" r:id="rId65" minRId="413" maxRId="414">
    <sheetIdMap count="2">
      <sheetId val="1"/>
      <sheetId val="2"/>
    </sheetIdMap>
  </header>
  <header guid="{A699DDDB-53F7-4854-A6E4-827D5E98B014}" dateTime="2017-12-14T12:14:21" maxSheetId="3" userName="Пользователь" r:id="rId66" minRId="415">
    <sheetIdMap count="2">
      <sheetId val="1"/>
      <sheetId val="2"/>
    </sheetIdMap>
  </header>
  <header guid="{8B2310B9-1F99-4E54-8B06-9D991364DC7F}" dateTime="2017-12-14T12:14:35" maxSheetId="3" userName="Пользователь" r:id="rId67" minRId="416" maxRId="417">
    <sheetIdMap count="2">
      <sheetId val="1"/>
      <sheetId val="2"/>
    </sheetIdMap>
  </header>
  <header guid="{82CDCDDA-03FD-486D-A6A3-C52DE94B4208}" dateTime="2017-12-14T12:14:50" maxSheetId="3" userName="Пользователь" r:id="rId68" minRId="418">
    <sheetIdMap count="2">
      <sheetId val="1"/>
      <sheetId val="2"/>
    </sheetIdMap>
  </header>
  <header guid="{189B7929-5D36-45FD-823D-2EC7C77D73E5}" dateTime="2017-12-14T12:19:49" maxSheetId="3" userName="Пользователь" r:id="rId69" minRId="419" maxRId="421">
    <sheetIdMap count="2">
      <sheetId val="1"/>
      <sheetId val="2"/>
    </sheetIdMap>
  </header>
  <header guid="{0132BBAA-7B77-4119-95C5-5633FE872343}" dateTime="2017-12-14T12:20:47" maxSheetId="3" userName="Пользователь" r:id="rId70" minRId="422" maxRId="423">
    <sheetIdMap count="2">
      <sheetId val="1"/>
      <sheetId val="2"/>
    </sheetIdMap>
  </header>
  <header guid="{827AD1FF-EB3E-4136-8547-AC91FD2C9976}" dateTime="2017-12-14T12:21:06" maxSheetId="3" userName="Пользователь" r:id="rId71" minRId="424">
    <sheetIdMap count="2">
      <sheetId val="1"/>
      <sheetId val="2"/>
    </sheetIdMap>
  </header>
  <header guid="{A1D48C6D-BA26-40BA-B9C2-3E52636A3453}" dateTime="2017-12-14T12:22:54" maxSheetId="3" userName="Пользователь" r:id="rId72" minRId="425">
    <sheetIdMap count="2">
      <sheetId val="1"/>
      <sheetId val="2"/>
    </sheetIdMap>
  </header>
  <header guid="{996F8CE1-C991-4766-AED7-7B1A832DFF60}" dateTime="2017-12-14T12:29:05" maxSheetId="3" userName="Пользователь" r:id="rId73" minRId="426" maxRId="434">
    <sheetIdMap count="2">
      <sheetId val="1"/>
      <sheetId val="2"/>
    </sheetIdMap>
  </header>
  <header guid="{4FBD9A57-CB80-4F66-B035-4A4256A7DF6C}" dateTime="2017-12-14T12:29:55" maxSheetId="3" userName="Пользователь" r:id="rId74" minRId="435" maxRId="436">
    <sheetIdMap count="2">
      <sheetId val="1"/>
      <sheetId val="2"/>
    </sheetIdMap>
  </header>
  <header guid="{662305B6-9A72-4CDE-B53F-1D5D50EEEB2A}" dateTime="2017-12-14T12:34:02" maxSheetId="3" userName="Пользователь" r:id="rId75" minRId="437" maxRId="443">
    <sheetIdMap count="2">
      <sheetId val="1"/>
      <sheetId val="2"/>
    </sheetIdMap>
  </header>
  <header guid="{E268101C-15A1-4F2B-A683-148EE8349E10}" dateTime="2017-12-14T12:37:24" maxSheetId="3" userName="Пользователь" r:id="rId76" minRId="444" maxRId="445">
    <sheetIdMap count="2">
      <sheetId val="1"/>
      <sheetId val="2"/>
    </sheetIdMap>
  </header>
  <header guid="{3A49FE16-3E33-40A6-A5AF-B3AA2605BB62}" dateTime="2017-12-14T14:45:39" maxSheetId="3" userName="Пользователь" r:id="rId77" minRId="446" maxRId="450">
    <sheetIdMap count="2">
      <sheetId val="1"/>
      <sheetId val="2"/>
    </sheetIdMap>
  </header>
  <header guid="{7DD06BB3-0AE4-42FE-A279-0C9D6EB464F2}" dateTime="2017-12-14T15:07:01" maxSheetId="3" userName="Пользователь" r:id="rId78" minRId="451" maxRId="456">
    <sheetIdMap count="2">
      <sheetId val="1"/>
      <sheetId val="2"/>
    </sheetIdMap>
  </header>
  <header guid="{45C352E0-2F2C-4CA3-A273-063BA90F8D74}" dateTime="2017-12-14T15:12:01" maxSheetId="3" userName="Пользователь" r:id="rId79" minRId="457">
    <sheetIdMap count="2">
      <sheetId val="1"/>
      <sheetId val="2"/>
    </sheetIdMap>
  </header>
  <header guid="{9E3B8B48-7693-4D3E-B4BB-02F265231F1D}" dateTime="2017-12-14T15:16:28" maxSheetId="3" userName="Пользователь" r:id="rId80" minRId="458" maxRId="459">
    <sheetIdMap count="2">
      <sheetId val="1"/>
      <sheetId val="2"/>
    </sheetIdMap>
  </header>
  <header guid="{B1E84B61-54D8-4891-B767-77D92B4D35EA}" dateTime="2017-12-14T15:21:36" maxSheetId="3" userName="Пользователь" r:id="rId81" minRId="460">
    <sheetIdMap count="2">
      <sheetId val="1"/>
      <sheetId val="2"/>
    </sheetIdMap>
  </header>
  <header guid="{1F9ED9D1-B56A-4D55-B694-448A9BCABCFB}" dateTime="2017-12-14T15:23:54" maxSheetId="3" userName="Пользователь" r:id="rId82" minRId="461" maxRId="462">
    <sheetIdMap count="2">
      <sheetId val="1"/>
      <sheetId val="2"/>
    </sheetIdMap>
  </header>
  <header guid="{33CEB290-038F-43D2-AC8F-A2E839F071D1}" dateTime="2017-12-14T15:26:10" maxSheetId="3" userName="Пользователь" r:id="rId83" minRId="463" maxRId="467">
    <sheetIdMap count="2">
      <sheetId val="1"/>
      <sheetId val="2"/>
    </sheetIdMap>
  </header>
  <header guid="{2325318C-D604-4629-BAEC-B856764529DB}" dateTime="2017-12-14T15:39:11" maxSheetId="3" userName="Пользователь" r:id="rId84" minRId="468" maxRId="472">
    <sheetIdMap count="2">
      <sheetId val="1"/>
      <sheetId val="2"/>
    </sheetIdMap>
  </header>
  <header guid="{D2078382-98DA-4A48-AC11-56EA5D4BB3C6}" dateTime="2017-12-14T15:41:23" maxSheetId="3" userName="Пользователь" r:id="rId85" minRId="473" maxRId="474">
    <sheetIdMap count="2">
      <sheetId val="1"/>
      <sheetId val="2"/>
    </sheetIdMap>
  </header>
  <header guid="{543192E2-D054-4C1B-B728-176793C97C31}" dateTime="2017-12-14T16:05:54" maxSheetId="3" userName="Пользователь" r:id="rId86" minRId="475">
    <sheetIdMap count="2">
      <sheetId val="1"/>
      <sheetId val="2"/>
    </sheetIdMap>
  </header>
  <header guid="{81EE0B16-A551-4407-804D-8257B3A9A055}" dateTime="2017-12-14T16:09:29" maxSheetId="3" userName="Пользователь" r:id="rId87" minRId="476" maxRId="478">
    <sheetIdMap count="2">
      <sheetId val="1"/>
      <sheetId val="2"/>
    </sheetIdMap>
  </header>
  <header guid="{6E440D6D-E438-4B93-8B4A-F8C884C0A35E}" dateTime="2017-12-14T16:10:17" maxSheetId="3" userName="Пользователь" r:id="rId88" minRId="479" maxRId="481">
    <sheetIdMap count="2">
      <sheetId val="1"/>
      <sheetId val="2"/>
    </sheetIdMap>
  </header>
  <header guid="{6F7ED3A1-FED4-4686-A8E8-0D7B2C4B90F2}" dateTime="2017-12-14T16:15:41" maxSheetId="3" userName="Пользователь" r:id="rId89" minRId="482" maxRId="483">
    <sheetIdMap count="2">
      <sheetId val="1"/>
      <sheetId val="2"/>
    </sheetIdMap>
  </header>
  <header guid="{08AA63BE-4059-48E4-879F-E0C9238222DC}" dateTime="2017-12-14T16:32:25" maxSheetId="3" userName="Пользователь" r:id="rId90" minRId="484" maxRId="486">
    <sheetIdMap count="2">
      <sheetId val="1"/>
      <sheetId val="2"/>
    </sheetIdMap>
  </header>
  <header guid="{2B3D5C7D-1BFB-487A-AFDB-9F5FFC9352BA}" dateTime="2017-12-14T16:42:01" maxSheetId="3" userName="Пользователь" r:id="rId91" minRId="487" maxRId="49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" sId="2">
    <oc r="F11">
      <v>1</v>
    </oc>
    <nc r="F11">
      <v>8</v>
    </nc>
  </rcc>
  <rcv guid="{2CACD79E-125A-4926-AECD-728CF07BB283}" action="delete"/>
  <rcv guid="{2CACD79E-125A-4926-AECD-728CF07BB28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" sId="2">
    <oc r="C377" t="inlineStr">
      <is>
        <t>Дворовые проезды</t>
      </is>
    </oc>
    <nc r="C377" t="inlineStr">
      <is>
        <t>Урны</t>
      </is>
    </nc>
  </rcc>
  <rcc rId="363" sId="2">
    <oc r="D377" t="inlineStr">
      <is>
        <t>Общий уход</t>
      </is>
    </oc>
    <nc r="D377" t="inlineStr">
      <is>
        <t>Замена</t>
      </is>
    </nc>
  </rcc>
  <rcc rId="364" sId="2">
    <oc r="E377" t="inlineStr">
      <is>
        <t>м2</t>
      </is>
    </oc>
    <nc r="E377" t="inlineStr">
      <is>
        <t>шт</t>
      </is>
    </nc>
  </rcc>
  <rcc rId="365" sId="2" numFmtId="4">
    <oc r="F377">
      <v>512</v>
    </oc>
    <nc r="F377">
      <v>4</v>
    </nc>
  </rcc>
  <rcc rId="366" sId="2" numFmtId="4">
    <oc r="G378">
      <v>3000</v>
    </oc>
    <nc r="G378"/>
  </rcc>
  <rcc rId="367" sId="2" numFmtId="4">
    <oc r="G379">
      <v>3000</v>
    </oc>
    <nc r="G379"/>
  </rcc>
  <rcc rId="368" sId="2" numFmtId="4">
    <oc r="F378">
      <v>288</v>
    </oc>
    <nc r="F378"/>
  </rcc>
  <rcc rId="369" sId="2" numFmtId="4">
    <oc r="F379">
      <v>8</v>
    </oc>
    <nc r="F379"/>
  </rcc>
  <rcc rId="370" sId="2">
    <oc r="E378" t="inlineStr">
      <is>
        <t>м2</t>
      </is>
    </oc>
    <nc r="E378"/>
  </rcc>
  <rcc rId="371" sId="2">
    <oc r="E379" t="inlineStr">
      <is>
        <t>м2</t>
      </is>
    </oc>
    <nc r="E379"/>
  </rcc>
  <rcc rId="372" sId="2">
    <oc r="D378" t="inlineStr">
      <is>
        <t>Реконструкция</t>
      </is>
    </oc>
    <nc r="D378"/>
  </rcc>
  <rcc rId="373" sId="2">
    <oc r="D379" t="inlineStr">
      <is>
        <t>Ремонт</t>
      </is>
    </oc>
    <nc r="D379"/>
  </rcc>
  <rcc rId="374" sId="2">
    <oc r="C378" t="inlineStr">
      <is>
        <t>Детская площадка</t>
      </is>
    </oc>
    <nc r="C378"/>
  </rcc>
  <rcc rId="375" sId="2">
    <oc r="C379" t="inlineStr">
      <is>
        <t>Контейнерная площадка</t>
      </is>
    </oc>
    <nc r="C379"/>
  </rcc>
  <rcc rId="376" sId="2">
    <oc r="B378" t="inlineStr">
      <is>
        <t>Плоскостные сооружения</t>
      </is>
    </oc>
    <nc r="B378"/>
  </rcc>
  <rcc rId="377" sId="2">
    <oc r="B379" t="inlineStr">
      <is>
        <t>Плоскостные сооружения</t>
      </is>
    </oc>
    <nc r="B379"/>
  </rcc>
  <rcc rId="378" sId="2">
    <oc r="A378">
      <v>5</v>
    </oc>
    <nc r="A378"/>
  </rcc>
  <rcc rId="379" sId="2">
    <oc r="A379">
      <v>6</v>
    </oc>
    <nc r="A379"/>
  </rcc>
  <rcv guid="{2CACD79E-125A-4926-AECD-728CF07BB283}" action="delete"/>
  <rcv guid="{2CACD79E-125A-4926-AECD-728CF07BB28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2">
    <oc r="F11">
      <v>8</v>
    </oc>
    <nc r="F11">
      <v>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2">
    <oc r="E16" t="inlineStr">
      <is>
        <t>с. Копорье МКД № 17</t>
      </is>
    </oc>
    <nc r="E16" t="inlineStr">
      <is>
        <t>с. Копорье МКД № 18</t>
      </is>
    </nc>
  </rcc>
  <rcc rId="382" sId="2">
    <oc r="E19" t="inlineStr">
      <is>
        <t>3365 кв.м</t>
      </is>
    </oc>
    <nc r="E19" t="inlineStr">
      <is>
        <t>3311кв.м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" sId="2">
    <oc r="E22">
      <v>175</v>
    </oc>
    <nc r="E22">
      <v>185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" sId="2" numFmtId="4">
    <oc r="G90">
      <v>440</v>
    </oc>
    <nc r="G90">
      <v>450</v>
    </nc>
  </rcc>
  <rcv guid="{2CACD79E-125A-4926-AECD-728CF07BB283}" action="delete"/>
  <rcv guid="{2CACD79E-125A-4926-AECD-728CF07BB283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" sId="2" numFmtId="4">
    <oc r="G131">
      <v>1253</v>
    </oc>
    <nc r="G131">
      <v>1329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" sId="2">
    <oc r="A172">
      <f>IF(B172="","",COUNTA($B$172:B172))</f>
    </oc>
    <nc r="A172"/>
  </rcc>
  <rcv guid="{2CACD79E-125A-4926-AECD-728CF07BB283}" action="delete"/>
  <rcv guid="{2CACD79E-125A-4926-AECD-728CF07BB28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" sId="2">
    <oc r="B209" t="inlineStr">
      <is>
        <t>Контейнерная площадка</t>
      </is>
    </oc>
    <nc r="B209" t="inlineStr">
      <is>
        <t>Детская площадка</t>
      </is>
    </nc>
  </rcc>
  <rcc rId="388" sId="2">
    <oc r="A213">
      <f>IF(B213="","",COUNTA($B$213:B213))</f>
    </oc>
    <nc r="A213">
      <v>1</v>
    </nc>
  </rcc>
  <rcc rId="389" sId="2">
    <nc r="B213" t="inlineStr">
      <is>
        <t>Детская площадка</t>
      </is>
    </nc>
  </rcc>
  <rcc rId="390" sId="2">
    <nc r="C213" t="inlineStr">
      <is>
        <t>грунт</t>
      </is>
    </nc>
  </rcc>
  <rcc rId="391" sId="2">
    <nc r="F213" t="inlineStr">
      <is>
        <t>требуется реконструкция</t>
      </is>
    </nc>
  </rcc>
  <rcc rId="392" sId="2" numFmtId="4">
    <nc r="H213">
      <v>280</v>
    </nc>
  </rcc>
  <rcv guid="{2CACD79E-125A-4926-AECD-728CF07BB283}" action="delete"/>
  <rcv guid="{2CACD79E-125A-4926-AECD-728CF07BB28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2">
    <oc r="A254">
      <f>IF(B254="","",COUNTA($B$254:B254))</f>
    </oc>
    <nc r="A254"/>
  </rcc>
  <rcc rId="394" sId="2" numFmtId="4">
    <oc r="G336">
      <v>1988</v>
    </oc>
    <nc r="G336">
      <v>1989</v>
    </nc>
  </rcc>
  <rcc rId="395" sId="2" numFmtId="4">
    <oc r="H336">
      <v>3248.9</v>
    </oc>
    <nc r="H336">
      <v>3620</v>
    </nc>
  </rcc>
  <rcv guid="{2CACD79E-125A-4926-AECD-728CF07BB283}" action="delete"/>
  <rcv guid="{2CACD79E-125A-4926-AECD-728CF07BB28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" sId="2" numFmtId="4">
    <oc r="F375">
      <v>440</v>
    </oc>
    <nc r="F375">
      <v>450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2">
    <oc r="E16" t="inlineStr">
      <is>
        <t>с. Копорье МКД № 19</t>
      </is>
    </oc>
    <nc r="E16" t="inlineStr">
      <is>
        <t>с. Копорье МКД № 17</t>
      </is>
    </nc>
  </rcc>
  <rcc rId="253" sId="2">
    <oc r="E19" t="inlineStr">
      <is>
        <t>7300 кв.м</t>
      </is>
    </oc>
    <nc r="E19" t="inlineStr">
      <is>
        <t>3365 кв.м</t>
      </is>
    </nc>
  </rcc>
  <rcc rId="254" sId="2">
    <oc r="F89" t="inlineStr">
      <is>
        <t>отличное, требуется разметка</t>
      </is>
    </oc>
    <nc r="F89"/>
  </rcc>
  <rcc rId="255" sId="2">
    <oc r="F90" t="inlineStr">
      <is>
        <t>отличное, требуется разметка</t>
      </is>
    </oc>
    <nc r="F90"/>
  </rcc>
  <rcc rId="256" sId="2">
    <oc r="F91" t="inlineStr">
      <is>
        <t>отличное</t>
      </is>
    </oc>
    <nc r="F91"/>
  </rcc>
  <rcc rId="257" sId="2">
    <oc r="F92" t="inlineStr">
      <is>
        <t>требуется покраска</t>
      </is>
    </oc>
    <nc r="F92"/>
  </rcc>
  <rcc rId="258" sId="2">
    <oc r="F93" t="inlineStr">
      <is>
        <t>отличное</t>
      </is>
    </oc>
    <nc r="F93"/>
  </rcc>
  <rcc rId="259" sId="2" numFmtId="4">
    <oc r="G89">
      <v>460</v>
    </oc>
    <nc r="G89"/>
  </rcc>
  <rcc rId="260" sId="2" numFmtId="4">
    <oc r="G90">
      <v>512</v>
    </oc>
    <nc r="G90"/>
  </rcc>
  <rcc rId="261" sId="2">
    <oc r="G92" t="inlineStr">
      <is>
        <t>3 м</t>
      </is>
    </oc>
    <nc r="G92"/>
  </rcc>
  <rcc rId="262" sId="2" numFmtId="4">
    <oc r="H89">
      <v>5</v>
    </oc>
    <nc r="H89"/>
  </rcc>
  <rcc rId="263" sId="2" numFmtId="4">
    <oc r="H90">
      <v>4</v>
    </oc>
    <nc r="H90"/>
  </rcc>
  <rcc rId="264" sId="2" numFmtId="4">
    <oc r="H91">
      <v>5</v>
    </oc>
    <nc r="H91"/>
  </rcc>
  <rcc rId="265" sId="2" numFmtId="4">
    <oc r="H92">
      <v>5</v>
    </oc>
    <nc r="H92"/>
  </rcc>
  <rcc rId="266" sId="2" numFmtId="4">
    <oc r="H93">
      <v>5</v>
    </oc>
    <nc r="H93"/>
  </rcc>
  <rcc rId="267" sId="2">
    <oc r="D91" t="inlineStr">
      <is>
        <t>накаливания</t>
      </is>
    </oc>
    <nc r="D91"/>
  </rcc>
  <rcc rId="268" sId="2">
    <oc r="D92" t="inlineStr">
      <is>
        <t>дерево</t>
      </is>
    </oc>
    <nc r="D92"/>
  </rcc>
  <rcc rId="269" sId="2">
    <oc r="E91" t="inlineStr">
      <is>
        <t>настенный</t>
      </is>
    </oc>
    <nc r="E91"/>
  </rcc>
  <rcc rId="270" sId="2">
    <oc r="E92" t="inlineStr">
      <is>
        <t>4 и более мест</t>
      </is>
    </oc>
    <nc r="E92"/>
  </rcc>
  <rcc rId="271" sId="2">
    <oc r="C89" t="inlineStr">
      <is>
        <t>грунт</t>
      </is>
    </oc>
    <nc r="C89"/>
  </rcc>
  <rcc rId="272" sId="2">
    <oc r="C90" t="inlineStr">
      <is>
        <t>грунт</t>
      </is>
    </oc>
    <nc r="C90"/>
  </rcc>
  <rcc rId="273" sId="2">
    <oc r="C91" t="inlineStr">
      <is>
        <t>опора настенная установка</t>
      </is>
    </oc>
    <nc r="C91"/>
  </rcc>
  <rcc rId="274" sId="2">
    <oc r="C92" t="inlineStr">
      <is>
        <t>со спинкой</t>
      </is>
    </oc>
    <nc r="C92"/>
  </rcc>
  <rcc rId="275" sId="2">
    <oc r="C93" t="inlineStr">
      <is>
        <t xml:space="preserve">наземная перевертыш </t>
      </is>
    </oc>
    <nc r="C93"/>
  </rcc>
  <rcc rId="276" sId="2">
    <oc r="B89" t="inlineStr">
      <is>
        <t>Дворовые проезды</t>
      </is>
    </oc>
    <nc r="B89" t="inlineStr">
      <is>
        <t>Освещение</t>
      </is>
    </nc>
  </rcc>
  <rcc rId="277" sId="2">
    <oc r="E22">
      <v>134</v>
    </oc>
    <nc r="E22">
      <v>175</v>
    </nc>
  </rcc>
  <rcc rId="278" sId="2">
    <oc r="E28">
      <v>5</v>
    </oc>
    <nc r="E28">
      <v>4</v>
    </nc>
  </rcc>
  <rcc rId="279" sId="2">
    <oc r="E25">
      <v>17</v>
    </oc>
    <nc r="E25">
      <v>15</v>
    </nc>
  </rcc>
  <rcc rId="280" sId="2">
    <oc r="F25">
      <v>17</v>
    </oc>
    <nc r="F25">
      <v>20</v>
    </nc>
  </rcc>
  <rcv guid="{2CACD79E-125A-4926-AECD-728CF07BB283}" action="delete"/>
  <rcv guid="{2CACD79E-125A-4926-AECD-728CF07BB28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" sId="2" numFmtId="4">
    <oc r="F376">
      <v>87</v>
    </oc>
    <nc r="F376">
      <v>197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" sId="2">
    <nc r="A378">
      <v>5</v>
    </nc>
  </rcc>
  <rcc rId="399" sId="2">
    <nc r="B378" t="inlineStr">
      <is>
        <t>Дорожки и линейные объекты</t>
      </is>
    </nc>
  </rcc>
  <rcc rId="400" sId="2">
    <nc r="C378" t="inlineStr">
      <is>
        <t>Автомобильная парковка</t>
      </is>
    </nc>
  </rcc>
  <rcc rId="401" sId="2">
    <nc r="D378" t="inlineStr">
      <is>
        <t>Реконструкция</t>
      </is>
    </nc>
  </rcc>
  <rcc rId="402" sId="2">
    <nc r="E378" t="inlineStr">
      <is>
        <t>м2</t>
      </is>
    </nc>
  </rcc>
  <rcc rId="403" sId="2" numFmtId="4">
    <nc r="F378">
      <v>144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" sId="2" numFmtId="4">
    <nc r="G378">
      <v>3000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" sId="2">
    <nc r="A379">
      <v>6</v>
    </nc>
  </rcc>
  <rcc rId="406" sId="2">
    <nc r="B379" t="inlineStr">
      <is>
        <t>Плоскостные сооружения</t>
      </is>
    </nc>
  </rcc>
  <rcc rId="407" sId="2">
    <nc r="C379" t="inlineStr">
      <is>
        <t>Детская площадка</t>
      </is>
    </nc>
  </rcc>
  <rcc rId="408" sId="2">
    <nc r="D379" t="inlineStr">
      <is>
        <t>Замена</t>
      </is>
    </nc>
  </rcc>
  <rcc rId="409" sId="2">
    <nc r="E379" t="inlineStr">
      <is>
        <t>м2</t>
      </is>
    </nc>
  </rcc>
  <rcv guid="{2CACD79E-125A-4926-AECD-728CF07BB283}" action="delete"/>
  <rcv guid="{2CACD79E-125A-4926-AECD-728CF07BB283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" sId="2" numFmtId="4">
    <nc r="F379">
      <v>280</v>
    </nc>
  </rcc>
  <rcc rId="411" sId="2" numFmtId="4">
    <nc r="G379">
      <v>3000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" sId="2">
    <oc r="F11">
      <v>9</v>
    </oc>
    <nc r="F11">
      <v>6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3" sId="2">
    <oc r="E16" t="inlineStr">
      <is>
        <t>с. Копорье МКД № 18</t>
      </is>
    </oc>
    <nc r="E16" t="inlineStr">
      <is>
        <t>с. Копорье МКД № 11,13</t>
      </is>
    </nc>
  </rcc>
  <rcc rId="414" sId="2">
    <oc r="E19" t="inlineStr">
      <is>
        <t>3311кв.м</t>
      </is>
    </oc>
    <nc r="E19" t="inlineStr">
      <is>
        <t>3253 кв.м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" sId="2">
    <oc r="E22">
      <v>185</v>
    </oc>
    <nc r="E22">
      <v>109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" sId="2">
    <oc r="E25">
      <v>15</v>
    </oc>
    <nc r="E25">
      <v>10</v>
    </nc>
  </rcc>
  <rcc rId="417" sId="2">
    <oc r="F25">
      <v>20</v>
    </oc>
    <nc r="F25">
      <v>11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" sId="2">
    <oc r="E28">
      <v>4</v>
    </oc>
    <nc r="E28">
      <v>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" sId="2">
    <oc r="B91" t="inlineStr">
      <is>
        <t>Освещение</t>
      </is>
    </oc>
    <nc r="B91" t="inlineStr">
      <is>
        <t>Скамейки</t>
      </is>
    </nc>
  </rcc>
  <rcc rId="282" sId="2">
    <oc r="B93" t="inlineStr">
      <is>
        <t>Урны</t>
      </is>
    </oc>
    <nc r="B93"/>
  </rcc>
  <rcc rId="283" sId="2">
    <oc r="B92" t="inlineStr">
      <is>
        <t>Скамейки</t>
      </is>
    </oc>
    <nc r="B92" t="inlineStr">
      <is>
        <t>Урны</t>
      </is>
    </nc>
  </rcc>
  <rcc rId="284" sId="2">
    <oc r="A93">
      <v>4</v>
    </oc>
    <nc r="A93"/>
  </rcc>
  <rcc rId="285" sId="2">
    <oc r="A90">
      <v>5</v>
    </oc>
    <nc r="A90">
      <v>2</v>
    </nc>
  </rcc>
  <rcc rId="286" sId="2">
    <oc r="A92">
      <v>3</v>
    </oc>
    <nc r="A92">
      <v>4</v>
    </nc>
  </rcc>
  <rcc rId="287" sId="2">
    <nc r="C89" t="inlineStr">
      <is>
        <t>опора настенная установка</t>
      </is>
    </nc>
  </rcc>
  <rcc rId="288" sId="2">
    <nc r="D89" t="inlineStr">
      <is>
        <t>накаливания</t>
      </is>
    </nc>
  </rcc>
  <rcc rId="289" sId="2">
    <nc r="E89" t="inlineStr">
      <is>
        <t>настенный</t>
      </is>
    </nc>
  </rcc>
  <rcc rId="290" sId="2">
    <nc r="F89" t="inlineStr">
      <is>
        <t>требуется ремонт</t>
      </is>
    </nc>
  </rcc>
  <rcc rId="291" sId="2" numFmtId="4">
    <nc r="H89">
      <v>4</v>
    </nc>
  </rcc>
  <rcc rId="292" sId="2">
    <nc r="C90" t="inlineStr">
      <is>
        <t>асфальт</t>
      </is>
    </nc>
  </rcc>
  <rcc rId="293" sId="2">
    <nc r="F90" t="inlineStr">
      <is>
        <t>требуется ремонт</t>
      </is>
    </nc>
  </rcc>
  <rcc rId="294" sId="2" numFmtId="4">
    <nc r="G90">
      <v>440</v>
    </nc>
  </rcc>
  <rcc rId="295" sId="2" numFmtId="4">
    <nc r="H90">
      <v>3.5</v>
    </nc>
  </rcc>
  <rcv guid="{2CACD79E-125A-4926-AECD-728CF07BB283}" action="delete"/>
  <rcv guid="{2CACD79E-125A-4926-AECD-728CF07BB283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" sId="2" numFmtId="4">
    <oc r="H89">
      <v>4</v>
    </oc>
    <nc r="H89">
      <v>3</v>
    </nc>
  </rcc>
  <rcc rId="420" sId="2" numFmtId="4">
    <oc r="G90">
      <v>450</v>
    </oc>
    <nc r="G90">
      <v>267</v>
    </nc>
  </rcc>
  <rcc rId="421" sId="2" numFmtId="4">
    <oc r="H90">
      <v>3.5</v>
    </oc>
    <nc r="H90">
      <v>2</v>
    </nc>
  </rcc>
  <rcv guid="{2CACD79E-125A-4926-AECD-728CF07BB283}" action="delete"/>
  <rcv guid="{2CACD79E-125A-4926-AECD-728CF07BB283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2" sId="2" numFmtId="4">
    <oc r="H91">
      <v>4</v>
    </oc>
    <nc r="H91">
      <v>3</v>
    </nc>
  </rcc>
  <rcc rId="423" sId="2">
    <oc r="E91" t="inlineStr">
      <is>
        <t>4 и более мест</t>
      </is>
    </oc>
    <nc r="E91" t="inlineStr">
      <is>
        <t>3 - местная</t>
      </is>
    </nc>
  </rcc>
  <rcv guid="{2CACD79E-125A-4926-AECD-728CF07BB283}" action="delete"/>
  <rcv guid="{2CACD79E-125A-4926-AECD-728CF07BB283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2" numFmtId="4">
    <oc r="H92">
      <v>4</v>
    </oc>
    <nc r="H92">
      <v>3</v>
    </nc>
  </rcc>
  <rcv guid="{2CACD79E-125A-4926-AECD-728CF07BB283}" action="delete"/>
  <rcv guid="{2CACD79E-125A-4926-AECD-728CF07BB283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5" sId="2" numFmtId="4">
    <oc r="G131">
      <v>1329</v>
    </oc>
    <nc r="G131">
      <v>1273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6" sId="2" numFmtId="4">
    <oc r="H213">
      <v>280</v>
    </oc>
    <nc r="H213">
      <v>344</v>
    </nc>
  </rcc>
  <rcc rId="427" sId="2">
    <oc r="A337">
      <f>IF(B337="","",COUNTA($B$336:B337))</f>
    </oc>
    <nc r="A337">
      <v>2</v>
    </nc>
  </rcc>
  <rcc rId="428" sId="2">
    <nc r="B337" t="inlineStr">
      <is>
        <t>Жилое</t>
      </is>
    </nc>
  </rcc>
  <rcc rId="429" sId="2" numFmtId="4">
    <oc r="G336">
      <v>1989</v>
    </oc>
    <nc r="G336">
      <v>1976</v>
    </nc>
  </rcc>
  <rcc rId="430" sId="2" numFmtId="4">
    <oc r="H336">
      <v>3620</v>
    </oc>
    <nc r="H336">
      <v>764.5</v>
    </nc>
  </rcc>
  <rcc rId="431" sId="2">
    <nc r="C337" t="inlineStr">
      <is>
        <t>МКД</t>
      </is>
    </nc>
  </rcc>
  <rcc rId="432" sId="2">
    <nc r="F337" t="inlineStr">
      <is>
        <t>среднее</t>
      </is>
    </nc>
  </rcc>
  <rcc rId="433" sId="2" numFmtId="4">
    <nc r="G337">
      <v>1977</v>
    </nc>
  </rcc>
  <rcc rId="434" sId="2" numFmtId="4">
    <nc r="H337">
      <v>1789.3</v>
    </nc>
  </rcc>
  <rcv guid="{2CACD79E-125A-4926-AECD-728CF07BB283}" action="delete"/>
  <rcv guid="{2CACD79E-125A-4926-AECD-728CF07BB283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" sId="2" numFmtId="4">
    <oc r="F374">
      <v>2</v>
    </oc>
    <nc r="F374">
      <v>3</v>
    </nc>
  </rcc>
  <rcc rId="436" sId="2" numFmtId="4">
    <oc r="F375">
      <v>450</v>
    </oc>
    <nc r="F375">
      <v>267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7" sId="2" numFmtId="4">
    <oc r="F376">
      <v>197</v>
    </oc>
    <nc r="F376">
      <v>52</v>
    </nc>
  </rcc>
  <rcc rId="438" sId="2" numFmtId="4">
    <oc r="F377">
      <v>4</v>
    </oc>
    <nc r="F377">
      <v>3</v>
    </nc>
  </rcc>
  <rcc rId="439" sId="2">
    <oc r="C378" t="inlineStr">
      <is>
        <t>Автомобильная парковка</t>
      </is>
    </oc>
    <nc r="C378" t="inlineStr">
      <is>
        <t>Пандус</t>
      </is>
    </nc>
  </rcc>
  <rcc rId="440" sId="2">
    <oc r="B168" t="inlineStr">
      <is>
        <t>Ограждение</t>
      </is>
    </oc>
    <nc r="B168" t="inlineStr">
      <is>
        <t>Пандус</t>
      </is>
    </nc>
  </rcc>
  <rcc rId="441" sId="2">
    <oc r="E378" t="inlineStr">
      <is>
        <t>м2</t>
      </is>
    </oc>
    <nc r="E378" t="inlineStr">
      <is>
        <t>м</t>
      </is>
    </nc>
  </rcc>
  <rcc rId="442" sId="2" numFmtId="4">
    <oc r="F378">
      <v>144</v>
    </oc>
    <nc r="F378">
      <v>6</v>
    </nc>
  </rcc>
  <rcc rId="443" sId="2" numFmtId="4">
    <oc r="F379">
      <v>280</v>
    </oc>
    <nc r="F379">
      <v>344</v>
    </nc>
  </rcc>
  <rcv guid="{2CACD79E-125A-4926-AECD-728CF07BB283}" action="delete"/>
  <rcv guid="{2CACD79E-125A-4926-AECD-728CF07BB283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4" sId="2">
    <oc r="E378" t="inlineStr">
      <is>
        <t>м</t>
      </is>
    </oc>
    <nc r="E378" t="inlineStr">
      <is>
        <t>шт</t>
      </is>
    </nc>
  </rcc>
  <rcc rId="445" sId="2" numFmtId="4">
    <oc r="F378">
      <v>6</v>
    </oc>
    <nc r="F378">
      <v>3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" sId="2">
    <oc r="E28">
      <v>3</v>
    </oc>
    <nc r="E28">
      <v>4</v>
    </nc>
  </rcc>
  <rcc rId="447" sId="2" numFmtId="4">
    <oc r="H89">
      <v>3</v>
    </oc>
    <nc r="H89">
      <v>4</v>
    </nc>
  </rcc>
  <rcc rId="448" sId="2" numFmtId="4">
    <oc r="F374">
      <v>3</v>
    </oc>
    <nc r="F374">
      <v>4</v>
    </nc>
  </rcc>
  <rcc rId="449" sId="2" numFmtId="4">
    <oc r="F378">
      <v>3</v>
    </oc>
    <nc r="F378">
      <v>4</v>
    </nc>
  </rcc>
  <rcc rId="450" sId="2" numFmtId="4">
    <oc r="F377">
      <v>3</v>
    </oc>
    <nc r="F377">
      <v>4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" sId="2">
    <oc r="B85" t="inlineStr">
      <is>
        <t>Освещение</t>
      </is>
    </oc>
    <nc r="B85" t="inlineStr">
      <is>
        <t>Дворовые проезды</t>
      </is>
    </nc>
  </rcc>
  <rcv guid="{2CACD79E-125A-4926-AECD-728CF07BB283}" action="delete"/>
  <rcv guid="{2CACD79E-125A-4926-AECD-728CF07BB28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" sId="2">
    <nc r="C91" t="inlineStr">
      <is>
        <t>без спинки</t>
      </is>
    </nc>
  </rcc>
  <rcc rId="297" sId="2">
    <oc r="B85" t="inlineStr">
      <is>
        <t>Дворовые проезды</t>
      </is>
    </oc>
    <nc r="B85" t="inlineStr">
      <is>
        <t>Скамейки</t>
      </is>
    </nc>
  </rcc>
  <rcc rId="298" sId="2">
    <nc r="D91" t="inlineStr">
      <is>
        <t>дерево</t>
      </is>
    </nc>
  </rcc>
  <rcc rId="299" sId="2">
    <nc r="E91" t="inlineStr">
      <is>
        <t>4 и более мест</t>
      </is>
    </nc>
  </rcc>
  <rcc rId="300" sId="2">
    <nc r="F91" t="inlineStr">
      <is>
        <t>требуется ремонт</t>
      </is>
    </nc>
  </rcc>
  <rcc rId="301" sId="2" numFmtId="4">
    <nc r="G91">
      <v>2</v>
    </nc>
  </rcc>
  <rcc rId="302" sId="2" numFmtId="4">
    <nc r="H91">
      <v>4</v>
    </nc>
  </rcc>
  <rcc rId="303" sId="2">
    <nc r="C92" t="inlineStr">
      <is>
        <t>другое</t>
      </is>
    </nc>
  </rcc>
  <rcc rId="304" sId="2">
    <nc r="F92" t="inlineStr">
      <is>
        <t>требуется замена</t>
      </is>
    </nc>
  </rcc>
  <rcc rId="305" sId="2" numFmtId="4">
    <nc r="H92">
      <v>4</v>
    </nc>
  </rcc>
  <rcv guid="{2CACD79E-125A-4926-AECD-728CF07BB283}" action="delete"/>
  <rcv guid="{2CACD79E-125A-4926-AECD-728CF07BB283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1" sId="2">
    <oc r="F11">
      <v>6</v>
    </oc>
    <nc r="F11">
      <v>5</v>
    </nc>
  </rcc>
  <rcc rId="452" sId="2">
    <oc r="E16" t="inlineStr">
      <is>
        <t>с. Копорье МКД № 11,13</t>
      </is>
    </oc>
    <nc r="E16" t="inlineStr">
      <is>
        <t>с. Копорье МКД № 7,10</t>
      </is>
    </nc>
  </rcc>
  <rcc rId="453" sId="2">
    <oc r="E22">
      <v>109</v>
    </oc>
    <nc r="E22">
      <v>152</v>
    </nc>
  </rcc>
  <rcc rId="454" sId="2">
    <oc r="E25">
      <v>10</v>
    </oc>
    <nc r="E25">
      <v>9</v>
    </nc>
  </rcc>
  <rcc rId="455" sId="2">
    <oc r="F25">
      <v>11</v>
    </oc>
    <nc r="F25">
      <v>13</v>
    </nc>
  </rcc>
  <rcc rId="456" sId="2">
    <oc r="E28">
      <v>4</v>
    </oc>
    <nc r="E28">
      <v>5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" sId="2">
    <oc r="E19" t="inlineStr">
      <is>
        <t>3253 кв.м</t>
      </is>
    </oc>
    <nc r="E19" t="inlineStr">
      <is>
        <t>5970 кв.м</t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" sId="2" numFmtId="4">
    <oc r="G90">
      <v>267</v>
    </oc>
    <nc r="G90">
      <v>260</v>
    </nc>
  </rcc>
  <rcc rId="459" sId="2" numFmtId="4">
    <oc r="G91">
      <v>2</v>
    </oc>
    <nc r="G91">
      <v>4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" sId="2" numFmtId="4">
    <oc r="G131">
      <v>1273</v>
    </oc>
    <nc r="G131">
      <v>800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" sId="2">
    <oc r="B213" t="inlineStr">
      <is>
        <t>Детская площадка</t>
      </is>
    </oc>
    <nc r="B213" t="inlineStr">
      <is>
        <t>Спортивно-игровая площадка</t>
      </is>
    </nc>
  </rcc>
  <rcc rId="462" sId="2" numFmtId="4">
    <oc r="H213">
      <v>344</v>
    </oc>
    <nc r="H213">
      <v>600</v>
    </nc>
  </rcc>
  <rcv guid="{2CACD79E-125A-4926-AECD-728CF07BB283}" action="delete"/>
  <rcv guid="{2CACD79E-125A-4926-AECD-728CF07BB283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" sId="2">
    <oc r="B332" t="inlineStr">
      <is>
        <t>Нежилое некапитальное</t>
      </is>
    </oc>
    <nc r="B332" t="inlineStr">
      <is>
        <t>Жилое</t>
      </is>
    </nc>
  </rcc>
  <rcc rId="464" sId="2" numFmtId="4">
    <oc r="G336">
      <v>1976</v>
    </oc>
    <nc r="G336" t="inlineStr">
      <is>
        <t>1972.</t>
      </is>
    </nc>
  </rcc>
  <rcc rId="465" sId="2" numFmtId="4">
    <oc r="G337">
      <v>1977</v>
    </oc>
    <nc r="G337" t="inlineStr">
      <is>
        <t>1975.</t>
      </is>
    </nc>
  </rcc>
  <rcc rId="466" sId="2" numFmtId="4">
    <oc r="H336">
      <v>764.5</v>
    </oc>
    <nc r="H336">
      <v>2288.8000000000002</v>
    </nc>
  </rcc>
  <rcc rId="467" sId="2" numFmtId="4">
    <oc r="H337">
      <v>1789.3</v>
    </oc>
    <nc r="H337">
      <v>734.2</v>
    </nc>
  </rcc>
  <rcv guid="{2CACD79E-125A-4926-AECD-728CF07BB283}" action="delete"/>
  <rcv guid="{2CACD79E-125A-4926-AECD-728CF07BB283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8" sId="2" numFmtId="4">
    <oc r="F374">
      <v>4</v>
    </oc>
    <nc r="F374">
      <v>5</v>
    </nc>
  </rcc>
  <rcc rId="469" sId="2" numFmtId="4">
    <oc r="F375">
      <v>267</v>
    </oc>
    <nc r="F375">
      <v>260</v>
    </nc>
  </rcc>
  <rcc rId="470" sId="2" numFmtId="4">
    <oc r="F376">
      <v>52</v>
    </oc>
    <nc r="F376">
      <v>365</v>
    </nc>
  </rcc>
  <rcc rId="471" sId="2" numFmtId="4">
    <oc r="F377">
      <v>4</v>
    </oc>
    <nc r="F377">
      <v>5</v>
    </nc>
  </rcc>
  <rcc rId="472" sId="2" numFmtId="4">
    <oc r="F378">
      <v>4</v>
    </oc>
    <nc r="F378">
      <v>6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" sId="2">
    <oc r="D379" t="inlineStr">
      <is>
        <t>Замена</t>
      </is>
    </oc>
    <nc r="D379" t="inlineStr">
      <is>
        <t>Ремонт</t>
      </is>
    </nc>
  </rcc>
  <rcc rId="474" sId="2" numFmtId="4">
    <oc r="F379">
      <v>344</v>
    </oc>
    <nc r="F379">
      <v>144</v>
    </nc>
  </rcc>
  <rcv guid="{2CACD79E-125A-4926-AECD-728CF07BB283}" action="delete"/>
  <rcv guid="{2CACD79E-125A-4926-AECD-728CF07BB283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" sId="2" numFmtId="4">
    <oc r="F379">
      <v>144</v>
    </oc>
    <nc r="F379">
      <v>795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6" sId="2">
    <oc r="F11">
      <v>5</v>
    </oc>
    <nc r="F11">
      <v>3</v>
    </nc>
  </rcc>
  <rcc rId="477" sId="2">
    <oc r="E16" t="inlineStr">
      <is>
        <t>с. Копорье МКД № 7,10</t>
      </is>
    </oc>
    <nc r="E16" t="inlineStr">
      <is>
        <t>с. Копорье МКД № 5,8</t>
      </is>
    </nc>
  </rcc>
  <rcc rId="478" sId="2">
    <oc r="E19" t="inlineStr">
      <is>
        <t>5970 кв.м</t>
      </is>
    </oc>
    <nc r="E19" t="inlineStr">
      <is>
        <t>5916 кв.м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" sId="2">
    <oc r="A132">
      <f>IF(B132="","",COUNTA($B$131:B132))</f>
    </oc>
    <nc r="A132"/>
  </rcc>
  <rcc rId="307" sId="2">
    <oc r="B132" t="inlineStr">
      <is>
        <t>Дерево</t>
      </is>
    </oc>
    <nc r="B132"/>
  </rcc>
  <rcc rId="308" sId="2">
    <oc r="C132" t="inlineStr">
      <is>
        <t>вечнозеленое</t>
      </is>
    </oc>
    <nc r="C132"/>
  </rcc>
  <rcc rId="309" sId="2">
    <oc r="E132" t="inlineStr">
      <is>
        <t>2 - 4 метра</t>
      </is>
    </oc>
    <nc r="E132"/>
  </rcc>
  <rcc rId="310" sId="2">
    <oc r="F132" t="inlineStr">
      <is>
        <t>ухоженное</t>
      </is>
    </oc>
    <nc r="F132"/>
  </rcc>
  <rcc rId="311" sId="2" numFmtId="4">
    <oc r="H132">
      <v>6</v>
    </oc>
    <nc r="H132"/>
  </rcc>
  <rcc rId="312" sId="2">
    <oc r="F131" t="inlineStr">
      <is>
        <t>ухоженный</t>
      </is>
    </oc>
    <nc r="F131" t="inlineStr">
      <is>
        <t>требуется уход</t>
      </is>
    </nc>
  </rcc>
  <rcc rId="313" sId="2" numFmtId="4">
    <oc r="G131">
      <v>1500</v>
    </oc>
    <nc r="G131">
      <v>1253</v>
    </nc>
  </rcc>
  <rcv guid="{2CACD79E-125A-4926-AECD-728CF07BB283}" action="delete"/>
  <rcv guid="{2CACD79E-125A-4926-AECD-728CF07BB283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9" sId="2">
    <oc r="E22">
      <v>152</v>
    </oc>
    <nc r="E22">
      <v>151</v>
    </nc>
  </rcc>
  <rcc rId="480" sId="2">
    <oc r="E25">
      <v>9</v>
    </oc>
    <nc r="E25">
      <v>10</v>
    </nc>
  </rcc>
  <rcc rId="481" sId="2">
    <oc r="F25">
      <v>13</v>
    </oc>
    <nc r="F25">
      <v>15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2" sId="2">
    <oc r="B127" t="inlineStr">
      <is>
        <t>Дерево</t>
      </is>
    </oc>
    <nc r="B127" t="inlineStr">
      <is>
        <t>Газон</t>
      </is>
    </nc>
  </rcc>
  <rcc rId="483" sId="2" numFmtId="4">
    <oc r="G131">
      <v>800</v>
    </oc>
    <nc r="G131">
      <v>666</v>
    </nc>
  </rcc>
  <rcv guid="{2CACD79E-125A-4926-AECD-728CF07BB283}" action="delete"/>
  <rcv guid="{2CACD79E-125A-4926-AECD-728CF07BB283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" sId="2">
    <oc r="G336" t="inlineStr">
      <is>
        <t>1972.</t>
      </is>
    </oc>
    <nc r="G336" t="inlineStr">
      <is>
        <t>1971.</t>
      </is>
    </nc>
  </rcc>
  <rcc rId="485" sId="2" numFmtId="4">
    <oc r="H336">
      <v>2288.8000000000002</v>
    </oc>
    <nc r="H336">
      <v>2657.6</v>
    </nc>
  </rcc>
  <rcc rId="486" sId="2" numFmtId="4">
    <oc r="H337">
      <v>734.2</v>
    </oc>
    <nc r="H337">
      <v>739.1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7" sId="2" numFmtId="4">
    <oc r="F374">
      <v>5</v>
    </oc>
    <nc r="F374">
      <v>6</v>
    </nc>
  </rcc>
  <rcc rId="488" sId="2" numFmtId="4">
    <oc r="F375">
      <v>260</v>
    </oc>
    <nc r="F375">
      <v>312</v>
    </nc>
  </rcc>
  <rcc rId="489" sId="2" numFmtId="4">
    <oc r="F376">
      <v>365</v>
    </oc>
    <nc r="F376">
      <v>360</v>
    </nc>
  </rcc>
  <rcc rId="490" sId="2" numFmtId="4">
    <oc r="F377">
      <v>5</v>
    </oc>
    <nc r="F377">
      <v>7</v>
    </nc>
  </rcc>
  <rcc rId="491" sId="2">
    <oc r="C379" t="inlineStr">
      <is>
        <t>Детская площадка</t>
      </is>
    </oc>
    <nc r="C379" t="inlineStr">
      <is>
        <t>Спортивно-игровая площадка</t>
      </is>
    </nc>
  </rcc>
  <rcc rId="492" sId="2">
    <oc r="D379" t="inlineStr">
      <is>
        <t>Ремонт</t>
      </is>
    </oc>
    <nc r="D379" t="inlineStr">
      <is>
        <t>Реконструкция</t>
      </is>
    </nc>
  </rcc>
  <rcc rId="493" sId="2" numFmtId="4">
    <oc r="F379">
      <v>795</v>
    </oc>
    <nc r="F379">
      <v>400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" sId="2">
    <oc r="B173" t="inlineStr">
      <is>
        <t>Автомобильная парковка</t>
      </is>
    </oc>
    <nc r="B173"/>
  </rcc>
  <rcc rId="315" sId="2">
    <oc r="C173" t="inlineStr">
      <is>
        <t>грунт</t>
      </is>
    </oc>
    <nc r="C173"/>
  </rcc>
  <rcc rId="316" sId="2">
    <oc r="E173" t="inlineStr">
      <is>
        <t>мест для инвалидов до 1%</t>
      </is>
    </oc>
    <nc r="E173"/>
  </rcc>
  <rcc rId="317" sId="2">
    <oc r="F173" t="inlineStr">
      <is>
        <t>отличное, требуется разметка</t>
      </is>
    </oc>
    <nc r="F173"/>
  </rcc>
  <rcc rId="318" sId="2" numFmtId="4">
    <oc r="G173">
      <v>66</v>
    </oc>
    <nc r="G173"/>
  </rcc>
  <rcc rId="319" sId="2" numFmtId="4">
    <oc r="H173">
      <v>5</v>
    </oc>
    <nc r="H173"/>
  </rcc>
  <rcc rId="320" sId="2">
    <oc r="B174" t="inlineStr">
      <is>
        <t>Автомобильная парковка</t>
      </is>
    </oc>
    <nc r="B174"/>
  </rcc>
  <rcc rId="321" sId="2">
    <oc r="C174" t="inlineStr">
      <is>
        <t>грунт</t>
      </is>
    </oc>
    <nc r="C174"/>
  </rcc>
  <rcc rId="322" sId="2">
    <oc r="E174" t="inlineStr">
      <is>
        <t>мест для инвалидов до 1%</t>
      </is>
    </oc>
    <nc r="E174"/>
  </rcc>
  <rcc rId="323" sId="2">
    <oc r="F174" t="inlineStr">
      <is>
        <t>отличное, требуется разметка</t>
      </is>
    </oc>
    <nc r="F174"/>
  </rcc>
  <rcc rId="324" sId="2" numFmtId="4">
    <oc r="G174">
      <v>100</v>
    </oc>
    <nc r="G174"/>
  </rcc>
  <rcc rId="325" sId="2" numFmtId="4">
    <oc r="H174">
      <v>7</v>
    </oc>
    <nc r="H174"/>
  </rcc>
  <rcc rId="326" sId="2">
    <oc r="B175" t="inlineStr">
      <is>
        <t>Автомобильная парковка</t>
      </is>
    </oc>
    <nc r="B175"/>
  </rcc>
  <rcc rId="327" sId="2">
    <oc r="C175" t="inlineStr">
      <is>
        <t>грунт</t>
      </is>
    </oc>
    <nc r="C175"/>
  </rcc>
  <rcc rId="328" sId="2">
    <oc r="E175" t="inlineStr">
      <is>
        <t>мест для инвалидов до 1%</t>
      </is>
    </oc>
    <nc r="E175"/>
  </rcc>
  <rcc rId="329" sId="2">
    <oc r="F175" t="inlineStr">
      <is>
        <t>отличное, требуется разметка</t>
      </is>
    </oc>
    <nc r="F175"/>
  </rcc>
  <rcc rId="330" sId="2" numFmtId="4">
    <oc r="G175">
      <v>240</v>
    </oc>
    <nc r="G175"/>
  </rcc>
  <rcc rId="331" sId="2" numFmtId="4">
    <oc r="H175">
      <v>12</v>
    </oc>
    <nc r="H175"/>
  </rcc>
  <rcc rId="332" sId="2">
    <oc r="E172" t="inlineStr">
      <is>
        <t>мест для инвалидов до 1%</t>
      </is>
    </oc>
    <nc r="E172"/>
  </rcc>
  <rcc rId="333" sId="2">
    <oc r="B168" t="inlineStr">
      <is>
        <t>Автомобильная парковка</t>
      </is>
    </oc>
    <nc r="B168" t="inlineStr">
      <is>
        <t>Ограждение</t>
      </is>
    </nc>
  </rcc>
  <rcc rId="334" sId="2">
    <oc r="B172" t="inlineStr">
      <is>
        <t>Автомобильная парковка</t>
      </is>
    </oc>
    <nc r="B172"/>
  </rcc>
  <rcc rId="335" sId="2">
    <oc r="C172" t="inlineStr">
      <is>
        <t>грунт</t>
      </is>
    </oc>
    <nc r="C172"/>
  </rcc>
  <rcc rId="336" sId="2">
    <oc r="F172" t="inlineStr">
      <is>
        <t>отличное, требуется разметка</t>
      </is>
    </oc>
    <nc r="F172"/>
  </rcc>
  <rcc rId="337" sId="2" numFmtId="4">
    <oc r="G172">
      <v>341</v>
    </oc>
    <nc r="G172"/>
  </rcc>
  <rcc rId="338" sId="2" numFmtId="4">
    <oc r="H172">
      <v>22</v>
    </oc>
    <nc r="H172"/>
  </rcc>
  <rcc rId="339" sId="2">
    <oc r="B213" t="inlineStr">
      <is>
        <t>Детская площадка</t>
      </is>
    </oc>
    <nc r="B213"/>
  </rcc>
  <rcc rId="340" sId="2">
    <oc r="C213" t="inlineStr">
      <is>
        <t>грунт</t>
      </is>
    </oc>
    <nc r="C213"/>
  </rcc>
  <rcc rId="341" sId="2">
    <oc r="F213" t="inlineStr">
      <is>
        <t>требуется реконструкция</t>
      </is>
    </oc>
    <nc r="F213"/>
  </rcc>
  <rcc rId="342" sId="2" numFmtId="4">
    <oc r="G213">
      <v>7</v>
    </oc>
    <nc r="G213"/>
  </rcc>
  <rcc rId="343" sId="2" numFmtId="4">
    <oc r="H213">
      <v>288</v>
    </oc>
    <nc r="H213"/>
  </rcc>
  <rcc rId="344" sId="2">
    <oc r="B214" t="inlineStr">
      <is>
        <t>Контейнерная площадка</t>
      </is>
    </oc>
    <nc r="B214"/>
  </rcc>
  <rcc rId="345" sId="2">
    <oc r="C214" t="inlineStr">
      <is>
        <t>открытая площадка</t>
      </is>
    </oc>
    <nc r="C214"/>
  </rcc>
  <rcc rId="346" sId="2">
    <oc r="D214" t="inlineStr">
      <is>
        <t>бетон</t>
      </is>
    </oc>
    <nc r="D214"/>
  </rcc>
  <rcc rId="347" sId="2">
    <oc r="F214" t="inlineStr">
      <is>
        <t>требуется ремонт</t>
      </is>
    </oc>
    <nc r="F214"/>
  </rcc>
  <rcc rId="348" sId="2" numFmtId="4">
    <oc r="H214">
      <v>8</v>
    </oc>
    <nc r="H214"/>
  </rcc>
  <rcv guid="{2CACD79E-125A-4926-AECD-728CF07BB283}" action="delete"/>
  <rcv guid="{2CACD79E-125A-4926-AECD-728CF07BB28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9" sId="2" numFmtId="4">
    <oc r="G336">
      <v>2006</v>
    </oc>
    <nc r="G336">
      <v>1988</v>
    </nc>
  </rcc>
  <rcc rId="350" sId="2" numFmtId="4">
    <oc r="H336">
      <v>4580.6000000000004</v>
    </oc>
    <nc r="H336">
      <v>3248.9</v>
    </nc>
  </rcc>
  <rcv guid="{2CACD79E-125A-4926-AECD-728CF07BB283}" action="delete"/>
  <rcv guid="{2CACD79E-125A-4926-AECD-728CF07BB28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" sId="2">
    <oc r="D374" t="inlineStr">
      <is>
        <t>Общий уход</t>
      </is>
    </oc>
    <nc r="D374" t="inlineStr">
      <is>
        <t>Реконструкция</t>
      </is>
    </nc>
  </rcc>
  <rcc rId="352" sId="2" numFmtId="4">
    <oc r="F374">
      <v>5</v>
    </oc>
    <nc r="F374">
      <v>2</v>
    </nc>
  </rcc>
  <rcc rId="353" sId="2">
    <oc r="C375" t="inlineStr">
      <is>
        <t>Скамейки</t>
      </is>
    </oc>
    <nc r="C375" t="inlineStr">
      <is>
        <t>Дворовые проезды</t>
      </is>
    </nc>
  </rcc>
  <rcc rId="354" sId="2">
    <oc r="D375" t="inlineStr">
      <is>
        <t>Покраска</t>
      </is>
    </oc>
    <nc r="D375" t="inlineStr">
      <is>
        <t>Ремонт</t>
      </is>
    </nc>
  </rcc>
  <rcc rId="355" sId="2">
    <oc r="E375" t="inlineStr">
      <is>
        <t>шт</t>
      </is>
    </oc>
    <nc r="E375" t="inlineStr">
      <is>
        <t>м2</t>
      </is>
    </nc>
  </rcc>
  <rcc rId="356" sId="2" numFmtId="4">
    <oc r="F375">
      <v>5</v>
    </oc>
    <nc r="F375">
      <v>440</v>
    </nc>
  </rcc>
  <rcv guid="{2CACD79E-125A-4926-AECD-728CF07BB283}" action="delete"/>
  <rcv guid="{2CACD79E-125A-4926-AECD-728CF07BB28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" sId="2">
    <oc r="B376" t="inlineStr">
      <is>
        <t>Минимальный перечень</t>
      </is>
    </oc>
    <nc r="B376" t="inlineStr">
      <is>
        <t>Дорожки и линейные объекты</t>
      </is>
    </nc>
  </rcc>
  <rcc rId="358" sId="2">
    <oc r="C376" t="inlineStr">
      <is>
        <t>Дворовые проезды</t>
      </is>
    </oc>
    <nc r="C376" t="inlineStr">
      <is>
        <t>Ограждение</t>
      </is>
    </nc>
  </rcc>
  <rcc rId="359" sId="2">
    <oc r="D376" t="inlineStr">
      <is>
        <t>Общий уход</t>
      </is>
    </oc>
    <nc r="D376" t="inlineStr">
      <is>
        <t>Реконструкция</t>
      </is>
    </nc>
  </rcc>
  <rcc rId="360" sId="2">
    <oc r="E376" t="inlineStr">
      <is>
        <t>м2</t>
      </is>
    </oc>
    <nc r="E376" t="inlineStr">
      <is>
        <t>м</t>
      </is>
    </nc>
  </rcc>
  <rcc rId="361" sId="2" numFmtId="4">
    <oc r="F376">
      <v>460</v>
    </oc>
    <nc r="F376">
      <v>87</v>
    </nc>
  </rcc>
  <rcv guid="{2CACD79E-125A-4926-AECD-728CF07BB283}" action="delete"/>
  <rcv guid="{2CACD79E-125A-4926-AECD-728CF07BB283}" action="add"/>
</revisions>
</file>

<file path=xl/revisions/userNames1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customSheetViews>
    <customSheetView guid="{6C19156E-D67A-40B9-8236-44557B7C9396}" scale="90" state="hidden" topLeftCell="A283">
      <selection activeCell="G314" sqref="G314"/>
      <pageMargins left="0.7" right="0.7" top="0.75" bottom="0.75" header="0.3" footer="0.3"/>
      <pageSetup paperSize="9" orientation="portrait" r:id="rId1"/>
    </customSheetView>
    <customSheetView guid="{2CACD79E-125A-4926-AECD-728CF07BB283}" scale="90" state="hidden" topLeftCell="A283">
      <selection activeCell="G314" sqref="G31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0"/>
  <sheetViews>
    <sheetView tabSelected="1" view="pageBreakPreview" topLeftCell="B91" zoomScale="200" zoomScaleNormal="120" zoomScaleSheetLayoutView="200" workbookViewId="0">
      <selection activeCell="G336" sqref="G336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94" t="s">
        <v>319</v>
      </c>
      <c r="H1" s="194"/>
      <c r="I1" s="73"/>
    </row>
    <row r="2" spans="1:9" ht="17.100000000000001" customHeight="1" x14ac:dyDescent="0.3">
      <c r="G2" s="194" t="s">
        <v>320</v>
      </c>
      <c r="H2" s="194"/>
      <c r="I2" s="73"/>
    </row>
    <row r="3" spans="1:9" ht="30" customHeight="1" x14ac:dyDescent="0.3">
      <c r="G3" s="194" t="s">
        <v>370</v>
      </c>
      <c r="H3" s="194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98" t="s">
        <v>309</v>
      </c>
      <c r="E5" s="198"/>
      <c r="F5" s="198"/>
      <c r="G5" s="198"/>
      <c r="H5" s="88"/>
      <c r="I5" s="70"/>
    </row>
    <row r="6" spans="1:9" s="62" customFormat="1" ht="20.100000000000001" customHeight="1" x14ac:dyDescent="0.25">
      <c r="C6" s="89"/>
      <c r="D6" s="197" t="s">
        <v>330</v>
      </c>
      <c r="E6" s="197"/>
      <c r="F6" s="197"/>
      <c r="G6" s="197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9" t="s">
        <v>311</v>
      </c>
      <c r="E8" s="199"/>
      <c r="F8" s="199"/>
      <c r="G8" s="199"/>
      <c r="H8" s="93"/>
      <c r="I8" s="71"/>
    </row>
    <row r="9" spans="1:9" ht="20.100000000000001" customHeight="1" thickBot="1" x14ac:dyDescent="0.3">
      <c r="C9" s="94"/>
      <c r="D9" s="196" t="s">
        <v>371</v>
      </c>
      <c r="E9" s="196"/>
      <c r="F9" s="196"/>
      <c r="G9" s="196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3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43028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80" t="s">
        <v>314</v>
      </c>
      <c r="D16" s="181"/>
      <c r="E16" s="174" t="s">
        <v>377</v>
      </c>
      <c r="F16" s="175"/>
      <c r="G16" s="175"/>
      <c r="H16" s="176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80" t="s">
        <v>317</v>
      </c>
      <c r="D19" s="181"/>
      <c r="E19" s="177" t="s">
        <v>378</v>
      </c>
      <c r="F19" s="178"/>
      <c r="G19" s="178"/>
      <c r="H19" s="179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80" t="s">
        <v>322</v>
      </c>
      <c r="D22" s="181"/>
      <c r="E22" s="174">
        <v>151</v>
      </c>
      <c r="F22" s="175"/>
      <c r="G22" s="175"/>
      <c r="H22" s="176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80" t="s">
        <v>318</v>
      </c>
      <c r="D25" s="181"/>
      <c r="E25" s="82">
        <v>10</v>
      </c>
      <c r="F25" s="82">
        <v>15</v>
      </c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201" t="str">
        <f>IF(D6="общественной территории","Составитель паспорта:","Количество подъездов:")</f>
        <v>Количество подъездов:</v>
      </c>
      <c r="D28" s="202"/>
      <c r="E28" s="174">
        <v>5</v>
      </c>
      <c r="F28" s="175"/>
      <c r="G28" s="175"/>
      <c r="H28" s="176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95" t="str">
        <f>IF(D6="общественной территории","","Составитель паспорта:")</f>
        <v>Составитель паспорта:</v>
      </c>
      <c r="D31" s="195"/>
      <c r="E31" s="200" t="s">
        <v>372</v>
      </c>
      <c r="F31" s="200"/>
      <c r="G31" s="200"/>
      <c r="H31" s="200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9"/>
      <c r="H34" s="190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1" t="str">
        <f>IF(D6="общественной территории","","(ФИО)")</f>
        <v>(ФИО)</v>
      </c>
      <c r="H35" s="191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2" t="s">
        <v>331</v>
      </c>
      <c r="C39" s="182"/>
      <c r="D39" s="182"/>
      <c r="E39" s="182"/>
      <c r="F39" s="182"/>
      <c r="G39" s="182"/>
      <c r="H39" s="182"/>
      <c r="I39" s="182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168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6" t="s">
        <v>332</v>
      </c>
      <c r="B71" s="187"/>
      <c r="C71" s="187"/>
      <c r="D71" s="187"/>
      <c r="E71" s="188"/>
      <c r="F71" s="183" t="s">
        <v>333</v>
      </c>
      <c r="G71" s="184"/>
      <c r="H71" s="184"/>
      <c r="I71" s="185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2" t="s">
        <v>259</v>
      </c>
      <c r="C82" s="182"/>
      <c r="D82" s="182"/>
      <c r="E82" s="182"/>
      <c r="F82" s="182"/>
      <c r="G82" s="182"/>
      <c r="H82" s="182"/>
      <c r="I82" s="182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176</v>
      </c>
      <c r="C85" s="55" t="str">
        <f>IFERROR(INDEX(Инвентаризация!$B$9:$I$42,MATCH($B85,Инвентаризация!$B$9:$B$42,0),COLUMN()-1),"")</f>
        <v>Тип</v>
      </c>
      <c r="D85" s="55" t="str">
        <f>IFERROR(INDEX(Инвентаризация!$B$9:$I$42,MATCH($B85,Инвентаризация!$B$9:$B$42,0),COLUMN()-1),"")</f>
        <v>Материал</v>
      </c>
      <c r="E85" s="55" t="str">
        <f>IFERROR(INDEX(Инвентаризация!$B$9:$I$42,MATCH($B85,Инвентаризация!$B$9:$B$42,0),COLUMN()-1),"")</f>
        <v>Количество мест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Размер скамейки, м</v>
      </c>
      <c r="H85" s="55" t="str">
        <f>IFERROR(INDEX(Инвентаризация!$B$9:$I$42,MATCH($B85,Инвентаризация!$B$9:$B$42,0),COLUMN()-1),"")</f>
        <v>Количество,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174</v>
      </c>
      <c r="C89" s="158" t="s">
        <v>255</v>
      </c>
      <c r="D89" s="158" t="s">
        <v>149</v>
      </c>
      <c r="E89" s="158" t="s">
        <v>153</v>
      </c>
      <c r="F89" s="158" t="s">
        <v>210</v>
      </c>
      <c r="G89" s="141"/>
      <c r="H89" s="142">
        <v>4</v>
      </c>
      <c r="I89" s="159"/>
    </row>
    <row r="90" spans="1:9" ht="12.75" customHeight="1" x14ac:dyDescent="0.25">
      <c r="A90" s="169">
        <v>2</v>
      </c>
      <c r="B90" s="170" t="s">
        <v>172</v>
      </c>
      <c r="C90" s="171" t="s">
        <v>48</v>
      </c>
      <c r="D90" s="171"/>
      <c r="E90" s="171"/>
      <c r="F90" s="171" t="s">
        <v>210</v>
      </c>
      <c r="G90" s="172">
        <v>260</v>
      </c>
      <c r="H90" s="173">
        <v>2</v>
      </c>
      <c r="I90" s="159"/>
    </row>
    <row r="91" spans="1:9" ht="12.75" customHeight="1" x14ac:dyDescent="0.25">
      <c r="A91" s="157">
        <f>IF(B91="","",COUNTA($B$89:B91))</f>
        <v>3</v>
      </c>
      <c r="B91" s="69" t="s">
        <v>176</v>
      </c>
      <c r="C91" s="158" t="s">
        <v>202</v>
      </c>
      <c r="D91" s="158" t="s">
        <v>112</v>
      </c>
      <c r="E91" s="158" t="s">
        <v>359</v>
      </c>
      <c r="F91" s="158" t="s">
        <v>210</v>
      </c>
      <c r="G91" s="141">
        <v>4</v>
      </c>
      <c r="H91" s="142">
        <v>3</v>
      </c>
      <c r="I91" s="159"/>
    </row>
    <row r="92" spans="1:9" ht="12.75" customHeight="1" x14ac:dyDescent="0.25">
      <c r="A92" s="157">
        <v>4</v>
      </c>
      <c r="B92" s="69" t="s">
        <v>177</v>
      </c>
      <c r="C92" s="158" t="s">
        <v>23</v>
      </c>
      <c r="D92" s="158"/>
      <c r="E92" s="158"/>
      <c r="F92" s="158" t="s">
        <v>231</v>
      </c>
      <c r="G92" s="141"/>
      <c r="H92" s="142">
        <v>3</v>
      </c>
      <c r="I92" s="159"/>
    </row>
    <row r="93" spans="1:9" ht="12.75" customHeight="1" x14ac:dyDescent="0.25">
      <c r="A93" s="157"/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/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57" t="str">
        <f>IF(B121="","",COUNTA($B$89:B121))</f>
        <v/>
      </c>
      <c r="B121" s="69"/>
      <c r="C121" s="158"/>
      <c r="D121" s="158"/>
      <c r="E121" s="158"/>
      <c r="F121" s="158"/>
      <c r="G121" s="141"/>
      <c r="H121" s="142"/>
      <c r="I121" s="159"/>
    </row>
    <row r="122" spans="1:9" ht="12.75" customHeight="1" x14ac:dyDescent="0.25">
      <c r="A122" s="160" t="str">
        <f>IF(B122="","",COUNTA($B$89:B122))</f>
        <v/>
      </c>
      <c r="B122" s="69"/>
      <c r="C122" s="161"/>
      <c r="D122" s="161"/>
      <c r="E122" s="161"/>
      <c r="F122" s="161"/>
      <c r="G122" s="143"/>
      <c r="H122" s="144"/>
      <c r="I122" s="162"/>
    </row>
    <row r="124" spans="1:9" ht="20.100000000000001" customHeight="1" x14ac:dyDescent="0.25">
      <c r="A124" s="182" t="s">
        <v>270</v>
      </c>
      <c r="B124" s="182"/>
      <c r="C124" s="182"/>
      <c r="D124" s="182"/>
      <c r="E124" s="182"/>
      <c r="F124" s="182"/>
      <c r="G124" s="182"/>
      <c r="H124" s="182"/>
      <c r="I124" s="182"/>
    </row>
    <row r="125" spans="1:9" ht="20.100000000000001" customHeight="1" x14ac:dyDescent="0.25">
      <c r="A125" s="146">
        <v>2</v>
      </c>
      <c r="B125" s="147" t="s">
        <v>365</v>
      </c>
      <c r="C125" s="50"/>
      <c r="D125" s="50"/>
      <c r="E125" s="50"/>
      <c r="F125" s="50"/>
      <c r="G125" s="50"/>
      <c r="H125" s="50"/>
      <c r="I125" s="50"/>
    </row>
    <row r="126" spans="1:9" ht="12.75" customHeight="1" x14ac:dyDescent="0.25">
      <c r="A126" s="53"/>
      <c r="B126" s="54" t="s">
        <v>278</v>
      </c>
      <c r="C126" s="53"/>
      <c r="D126" s="53"/>
      <c r="E126" s="53"/>
      <c r="F126" s="53"/>
      <c r="G126" s="53"/>
      <c r="H126" s="53"/>
      <c r="I126" s="53"/>
    </row>
    <row r="127" spans="1:9" ht="12.75" customHeight="1" x14ac:dyDescent="0.25">
      <c r="A127" s="53"/>
      <c r="B127" s="60" t="s">
        <v>0</v>
      </c>
      <c r="C127" s="55" t="str">
        <f>IFERROR(INDEX(Инвентаризация!$B$52:$I$284,MATCH($B127,Инвентаризация!$B$52:$B$284,0),COLUMN()-1),"")</f>
        <v>Тип</v>
      </c>
      <c r="D127" s="55" t="str">
        <f>IFERROR(INDEX(Инвентаризация!$B$52:$I$284,MATCH($B127,Инвентаризация!$B$52:$B$284,0),COLUMN()-1),"")</f>
        <v>Нет характеристик</v>
      </c>
      <c r="E127" s="55" t="str">
        <f>IFERROR(INDEX(Инвентаризация!$B$52:$I$284,MATCH($B127,Инвентаризация!$B$52:$B$284,0),COLUMN()-1),"")</f>
        <v>Нет характеристик</v>
      </c>
      <c r="F127" s="55" t="str">
        <f>IFERROR(INDEX(Инвентаризация!$B$52:$I$284,MATCH($B127,Инвентаризация!$B$52:$B$284,0),COLUMN()-1),"")</f>
        <v>Состояние</v>
      </c>
      <c r="G127" s="55" t="str">
        <f>IFERROR(INDEX(Инвентаризация!$B$52:$I$284,MATCH($B127,Инвентаризация!$B$52:$B$284,0),COLUMN()-1),"")</f>
        <v>Площадь, кв. м</v>
      </c>
      <c r="H127" s="55" t="str">
        <f>IFERROR(INDEX(Инвентаризация!$B$52:$I$284,MATCH($B127,Инвентаризация!$B$52:$B$284,0),COLUMN()-1),"")</f>
        <v>Нет характеристик</v>
      </c>
      <c r="I127" s="55" t="str">
        <f>IFERROR(INDEX(Инвентаризация!$B$52:$I$284,MATCH($B127,Инвентаризация!$B$52:$B$284,0),COLUMN()-1),"")</f>
        <v>Комментарии</v>
      </c>
    </row>
    <row r="129" spans="1:9" ht="30" customHeight="1" x14ac:dyDescent="0.25">
      <c r="A129" s="132" t="s">
        <v>261</v>
      </c>
      <c r="B129" s="132" t="s">
        <v>260</v>
      </c>
      <c r="C129" s="132" t="s">
        <v>271</v>
      </c>
      <c r="D129" s="132" t="s">
        <v>272</v>
      </c>
      <c r="E129" s="132" t="s">
        <v>264</v>
      </c>
      <c r="F129" s="132" t="s">
        <v>265</v>
      </c>
      <c r="G129" s="132" t="s">
        <v>266</v>
      </c>
      <c r="H129" s="132" t="s">
        <v>251</v>
      </c>
      <c r="I129" s="132" t="s">
        <v>47</v>
      </c>
    </row>
    <row r="130" spans="1:9" ht="12.75" customHeight="1" x14ac:dyDescent="0.25">
      <c r="A130" s="56" t="s">
        <v>280</v>
      </c>
      <c r="B130" s="56" t="s">
        <v>268</v>
      </c>
      <c r="C130" s="56" t="s">
        <v>268</v>
      </c>
      <c r="D130" s="56" t="s">
        <v>268</v>
      </c>
      <c r="E130" s="56" t="s">
        <v>268</v>
      </c>
      <c r="F130" s="57" t="s">
        <v>268</v>
      </c>
      <c r="G130" s="58" t="s">
        <v>267</v>
      </c>
      <c r="H130" s="56" t="s">
        <v>267</v>
      </c>
      <c r="I130" s="56" t="s">
        <v>269</v>
      </c>
    </row>
    <row r="131" spans="1:9" ht="12.75" customHeight="1" x14ac:dyDescent="0.25">
      <c r="A131" s="157">
        <f>IF(B131="","",COUNTA($B$131:B131))</f>
        <v>1</v>
      </c>
      <c r="B131" s="69" t="s">
        <v>0</v>
      </c>
      <c r="C131" s="158" t="s">
        <v>2</v>
      </c>
      <c r="D131" s="158"/>
      <c r="E131" s="158"/>
      <c r="F131" s="158" t="s">
        <v>275</v>
      </c>
      <c r="G131" s="141">
        <v>666</v>
      </c>
      <c r="H131" s="142"/>
      <c r="I131" s="159"/>
    </row>
    <row r="132" spans="1:9" ht="12.75" customHeight="1" x14ac:dyDescent="0.25">
      <c r="A132" s="157"/>
      <c r="B132" s="69"/>
      <c r="C132" s="158"/>
      <c r="D132" s="158"/>
      <c r="E132" s="158"/>
      <c r="F132" s="158"/>
      <c r="G132" s="141"/>
      <c r="H132" s="142"/>
      <c r="I132" s="167"/>
    </row>
    <row r="133" spans="1:9" ht="12.75" customHeight="1" x14ac:dyDescent="0.25">
      <c r="A133" s="157" t="str">
        <f>IF(B133="","",COUNTA($B$131:B133))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IF(B134="","",COUNTA($B$131:B134))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IF(B135="","",COUNTA($B$131:B135))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IF(B136="","",COUNTA($B$131:B136))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IF(B137="","",COUNTA($B$131:B137))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IF(B138="","",COUNTA($B$131:B138))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IF(B139="","",COUNTA($B$131:B139))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IF(B140="","",COUNTA($B$131:B140))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IF(B141="","",COUNTA($B$131:B141))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IF(B142="","",COUNTA($B$131:B142))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IF(B143="","",COUNTA($B$131:B143))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IF(B144="","",COUNTA($B$131:B144))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IF(B145="","",COUNTA($B$131:B145))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IF(B146="","",COUNTA($B$131:B146))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IF(B147="","",COUNTA($B$131:B147))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IF(B148="","",COUNTA($B$131:B148))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IF(B149="","",COUNTA($B$131:B149))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IF(B150="","",COUNTA($B$131:B150))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IF(B151="","",COUNTA($B$131:B151))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IF(B152="","",COUNTA($B$131:B152))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IF(B153="","",COUNTA($B$131:B153))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IF(B154="","",COUNTA($B$131:B154))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IF(B155="","",COUNTA($B$131:B155))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IF(B156="","",COUNTA($B$131:B156))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IF(B157="","",COUNTA($B$131:B157))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IF(B158="","",COUNTA($B$131:B158))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IF(B159="","",COUNTA($B$131:B159))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IF(B160="","",COUNTA($B$131:B160))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IF(B161="","",COUNTA($B$131:B161))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57" t="str">
        <f>IF(B162="","",COUNTA($B$131:B162))</f>
        <v/>
      </c>
      <c r="B162" s="69"/>
      <c r="C162" s="158"/>
      <c r="D162" s="158"/>
      <c r="E162" s="158"/>
      <c r="F162" s="158"/>
      <c r="G162" s="141"/>
      <c r="H162" s="142"/>
      <c r="I162" s="159"/>
    </row>
    <row r="163" spans="1:9" ht="12.75" customHeight="1" x14ac:dyDescent="0.25">
      <c r="A163" s="160" t="str">
        <f>IF(B163="","",COUNTA($B$131:B163))</f>
        <v/>
      </c>
      <c r="B163" s="69"/>
      <c r="C163" s="161"/>
      <c r="D163" s="161"/>
      <c r="E163" s="161"/>
      <c r="F163" s="161"/>
      <c r="G163" s="143"/>
      <c r="H163" s="144"/>
      <c r="I163" s="162"/>
    </row>
    <row r="164" spans="1:9" ht="12.75" customHeight="1" x14ac:dyDescent="0.25">
      <c r="C164" s="52"/>
    </row>
    <row r="165" spans="1:9" ht="20.100000000000001" customHeight="1" x14ac:dyDescent="0.25">
      <c r="A165" s="182"/>
      <c r="B165" s="182"/>
      <c r="C165" s="182"/>
      <c r="D165" s="182"/>
      <c r="E165" s="182"/>
      <c r="F165" s="182"/>
      <c r="G165" s="182"/>
      <c r="H165" s="182"/>
      <c r="I165" s="182"/>
    </row>
    <row r="166" spans="1:9" ht="20.100000000000001" customHeight="1" x14ac:dyDescent="0.25">
      <c r="A166" s="146">
        <v>3</v>
      </c>
      <c r="B166" s="148" t="s">
        <v>364</v>
      </c>
      <c r="C166" s="50"/>
      <c r="D166" s="50"/>
      <c r="E166" s="50"/>
      <c r="F166" s="50"/>
      <c r="G166" s="50"/>
      <c r="H166" s="50"/>
      <c r="I166" s="50"/>
    </row>
    <row r="167" spans="1:9" ht="12.75" customHeight="1" x14ac:dyDescent="0.25">
      <c r="B167" s="54" t="s">
        <v>278</v>
      </c>
    </row>
    <row r="168" spans="1:9" ht="12.75" customHeight="1" x14ac:dyDescent="0.25">
      <c r="B168" s="60" t="s">
        <v>138</v>
      </c>
      <c r="C168" s="55" t="str">
        <f>IFERROR(INDEX(Инвентаризация!$B$52:$I$284,MATCH($B168,Инвентаризация!$B$52:$B$284,0),COLUMN()-1),"")</f>
        <v xml:space="preserve">Покрытие </v>
      </c>
      <c r="D168" s="55" t="str">
        <f>IFERROR(INDEX(Инвентаризация!$B$52:$I$284,MATCH($B168,Инвентаризация!$B$52:$B$284,0),COLUMN()-1),"")</f>
        <v>Нет характеристик</v>
      </c>
      <c r="E168" s="55" t="str">
        <f>IFERROR(INDEX(Инвентаризация!$B$52:$I$284,MATCH($B168,Инвентаризация!$B$52:$B$284,0),COLUMN()-1),"")</f>
        <v>Нет характеристик</v>
      </c>
      <c r="F168" s="55" t="str">
        <f>IFERROR(INDEX(Инвентаризация!$B$52:$I$284,MATCH($B168,Инвентаризация!$B$52:$B$284,0),COLUMN()-1),"")</f>
        <v>Состояние</v>
      </c>
      <c r="G168" s="55" t="str">
        <f>IFERROR(INDEX(Инвентаризация!$B$52:$I$284,MATCH($B168,Инвентаризация!$B$52:$B$284,0),COLUMN()-1),"")</f>
        <v>Размер, м</v>
      </c>
      <c r="H168" s="55" t="str">
        <f>IFERROR(INDEX(Инвентаризация!$B$52:$I$284,MATCH($B168,Инвентаризация!$B$52:$B$284,0),COLUMN()-1),"")</f>
        <v>Перепад высот, м</v>
      </c>
      <c r="I168" s="55" t="str">
        <f>IFERROR(INDEX(Инвентаризация!$B$52:$I$284,MATCH($B168,Инвентаризация!$B$52:$B$284,0),COLUMN()-1),"")</f>
        <v>Комментарии</v>
      </c>
    </row>
    <row r="170" spans="1:9" ht="30" customHeight="1" x14ac:dyDescent="0.25">
      <c r="A170" s="132" t="s">
        <v>261</v>
      </c>
      <c r="B170" s="132" t="s">
        <v>260</v>
      </c>
      <c r="C170" s="132" t="s">
        <v>271</v>
      </c>
      <c r="D170" s="132" t="s">
        <v>277</v>
      </c>
      <c r="E170" s="132" t="s">
        <v>276</v>
      </c>
      <c r="F170" s="145" t="s">
        <v>265</v>
      </c>
      <c r="G170" s="133" t="s">
        <v>266</v>
      </c>
      <c r="H170" s="132" t="s">
        <v>251</v>
      </c>
      <c r="I170" s="132" t="s">
        <v>47</v>
      </c>
    </row>
    <row r="171" spans="1:9" ht="12.75" customHeight="1" x14ac:dyDescent="0.25">
      <c r="A171" s="56" t="s">
        <v>280</v>
      </c>
      <c r="B171" s="56" t="s">
        <v>268</v>
      </c>
      <c r="C171" s="56" t="s">
        <v>268</v>
      </c>
      <c r="D171" s="56" t="s">
        <v>268</v>
      </c>
      <c r="E171" s="56" t="s">
        <v>268</v>
      </c>
      <c r="F171" s="59" t="s">
        <v>268</v>
      </c>
      <c r="G171" s="58" t="s">
        <v>267</v>
      </c>
      <c r="H171" s="56" t="s">
        <v>267</v>
      </c>
      <c r="I171" s="56" t="s">
        <v>269</v>
      </c>
    </row>
    <row r="172" spans="1:9" ht="12.75" customHeight="1" x14ac:dyDescent="0.25">
      <c r="A172" s="157"/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IF(B173="","",COUNTA($B$172:B173))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IF(B174="","",COUNTA($B$172:B174))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IF(B175="","",COUNTA($B$172:B175))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IF(B176="","",COUNTA($B$172:B176))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IF(B177="","",COUNTA($B$172:B177))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IF(B178="","",COUNTA($B$172:B178))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IF(B179="","",COUNTA($B$172:B179))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IF(B180="","",COUNTA($B$172:B180))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IF(B181="","",COUNTA($B$172:B181))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IF(B182="","",COUNTA($B$172:B182))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IF(B183="","",COUNTA($B$172:B183))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IF(B184="","",COUNTA($B$172:B184))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IF(B185="","",COUNTA($B$172:B185))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IF(B186="","",COUNTA($B$172:B186))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IF(B187="","",COUNTA($B$172:B187))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IF(B188="","",COUNTA($B$172:B188))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IF(B189="","",COUNTA($B$172:B189))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IF(B190="","",COUNTA($B$172:B190))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IF(B191="","",COUNTA($B$172:B191))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IF(B192="","",COUNTA($B$172:B192))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IF(B193="","",COUNTA($B$172:B193))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IF(B194="","",COUNTA($B$172:B194))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IF(B195="","",COUNTA($B$172:B195))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IF(B196="","",COUNTA($B$172:B196))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IF(B197="","",COUNTA($B$172:B197))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IF(B198="","",COUNTA($B$172:B198))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IF(B199="","",COUNTA($B$172:B199))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IF(B200="","",COUNTA($B$172:B200))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IF(B201="","",COUNTA($B$172:B201))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IF(B202="","",COUNTA($B$172:B202))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57" t="str">
        <f>IF(B203="","",COUNTA($B$172:B203))</f>
        <v/>
      </c>
      <c r="B203" s="69"/>
      <c r="C203" s="158"/>
      <c r="D203" s="158"/>
      <c r="E203" s="158"/>
      <c r="F203" s="163"/>
      <c r="G203" s="141"/>
      <c r="H203" s="142"/>
      <c r="I203" s="159"/>
    </row>
    <row r="204" spans="1:9" ht="12.75" customHeight="1" x14ac:dyDescent="0.25">
      <c r="A204" s="160" t="str">
        <f>IF(B204="","",COUNTA($B$172:B204))</f>
        <v/>
      </c>
      <c r="B204" s="69"/>
      <c r="C204" s="161"/>
      <c r="D204" s="161"/>
      <c r="E204" s="161"/>
      <c r="F204" s="164"/>
      <c r="G204" s="143"/>
      <c r="H204" s="144"/>
      <c r="I204" s="162"/>
    </row>
    <row r="206" spans="1:9" ht="20.100000000000001" customHeight="1" x14ac:dyDescent="0.25">
      <c r="A206" s="182"/>
      <c r="B206" s="182"/>
      <c r="C206" s="182"/>
      <c r="D206" s="182"/>
      <c r="E206" s="182"/>
      <c r="F206" s="182"/>
      <c r="G206" s="182"/>
      <c r="H206" s="182"/>
      <c r="I206" s="182"/>
    </row>
    <row r="207" spans="1:9" ht="20.100000000000001" customHeight="1" x14ac:dyDescent="0.25">
      <c r="A207" s="146">
        <v>4</v>
      </c>
      <c r="B207" s="148" t="s">
        <v>363</v>
      </c>
      <c r="C207" s="149"/>
      <c r="D207" s="83"/>
      <c r="E207" s="50"/>
      <c r="F207" s="50"/>
      <c r="G207" s="50"/>
      <c r="H207" s="50"/>
      <c r="I207" s="50"/>
    </row>
    <row r="208" spans="1:9" ht="12.75" customHeight="1" x14ac:dyDescent="0.25">
      <c r="B208" s="54" t="s">
        <v>278</v>
      </c>
    </row>
    <row r="209" spans="1:9" ht="12.75" customHeight="1" x14ac:dyDescent="0.25">
      <c r="B209" s="60" t="s">
        <v>59</v>
      </c>
      <c r="C209" s="55" t="str">
        <f>IFERROR(INDEX(Инвентаризация!$B$52:$I$284,MATCH($B209,Инвентаризация!$B$52:$B$284,0),COLUMN()-1),"")</f>
        <v xml:space="preserve">Покрытие </v>
      </c>
      <c r="D209" s="55" t="str">
        <f>IFERROR(INDEX(Инвентаризация!$B$52:$I$284,MATCH($B209,Инвентаризация!$B$52:$B$284,0),COLUMN()-1),"")</f>
        <v>Нет характеристик</v>
      </c>
      <c r="E209" s="55" t="str">
        <f>IFERROR(INDEX(Инвентаризация!$B$52:$I$284,MATCH($B209,Инвентаризация!$B$52:$B$284,0),COLUMN()-1),"")</f>
        <v>Нет характеристик</v>
      </c>
      <c r="F209" s="55" t="str">
        <f>IFERROR(INDEX(Инвентаризация!$B$52:$I$284,MATCH($B209,Инвентаризация!$B$52:$B$284,0),COLUMN()-1),"")</f>
        <v>Состояние</v>
      </c>
      <c r="G209" s="55" t="str">
        <f>IFERROR(INDEX(Инвентаризация!$B$52:$I$284,MATCH($B209,Инвентаризация!$B$52:$B$284,0),COLUMN()-1),"")</f>
        <v>Нет характеристик</v>
      </c>
      <c r="H209" s="55" t="str">
        <f>IFERROR(INDEX(Инвентаризация!$B$52:$I$284,MATCH($B209,Инвентаризация!$B$52:$B$284,0),COLUMN()-1),"")</f>
        <v>Площадь, кв. м</v>
      </c>
      <c r="I209" s="55" t="str">
        <f>IFERROR(INDEX(Инвентаризация!$B$52:$I$284,MATCH($B209,Инвентаризация!$B$52:$B$284,0),COLUMN()-1),"")</f>
        <v>Комментарии</v>
      </c>
    </row>
    <row r="211" spans="1:9" ht="30" customHeight="1" x14ac:dyDescent="0.25">
      <c r="A211" s="132" t="s">
        <v>261</v>
      </c>
      <c r="B211" s="132" t="s">
        <v>260</v>
      </c>
      <c r="C211" s="132" t="s">
        <v>271</v>
      </c>
      <c r="D211" s="132" t="s">
        <v>272</v>
      </c>
      <c r="E211" s="132" t="s">
        <v>264</v>
      </c>
      <c r="F211" s="145" t="s">
        <v>265</v>
      </c>
      <c r="G211" s="133" t="s">
        <v>266</v>
      </c>
      <c r="H211" s="132" t="s">
        <v>251</v>
      </c>
      <c r="I211" s="132" t="s">
        <v>47</v>
      </c>
    </row>
    <row r="212" spans="1:9" ht="12.75" customHeight="1" x14ac:dyDescent="0.25">
      <c r="A212" s="56" t="s">
        <v>280</v>
      </c>
      <c r="B212" s="56" t="s">
        <v>268</v>
      </c>
      <c r="C212" s="56" t="s">
        <v>268</v>
      </c>
      <c r="D212" s="56" t="s">
        <v>268</v>
      </c>
      <c r="E212" s="56" t="s">
        <v>268</v>
      </c>
      <c r="F212" s="59" t="s">
        <v>268</v>
      </c>
      <c r="G212" s="58" t="s">
        <v>267</v>
      </c>
      <c r="H212" s="56" t="s">
        <v>267</v>
      </c>
      <c r="I212" s="56" t="s">
        <v>269</v>
      </c>
    </row>
    <row r="213" spans="1:9" ht="12.75" customHeight="1" x14ac:dyDescent="0.25">
      <c r="A213" s="157">
        <v>1</v>
      </c>
      <c r="B213" s="69" t="s">
        <v>205</v>
      </c>
      <c r="C213" s="158" t="s">
        <v>52</v>
      </c>
      <c r="D213" s="158"/>
      <c r="E213" s="158"/>
      <c r="F213" s="158" t="s">
        <v>209</v>
      </c>
      <c r="G213" s="141"/>
      <c r="H213" s="142">
        <v>600</v>
      </c>
      <c r="I213" s="159"/>
    </row>
    <row r="214" spans="1:9" ht="12.75" customHeight="1" x14ac:dyDescent="0.25">
      <c r="A214" s="157" t="str">
        <f>IF(B214="","",COUNTA($B$213:B214))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IF(B215="","",COUNTA($B$213:B215))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IF(B216="","",COUNTA($B$213:B216))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IF(B217="","",COUNTA($B$213:B217))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IF(B218="","",COUNTA($B$213:B218))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IF(B219="","",COUNTA($B$213:B219))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IF(B220="","",COUNTA($B$213:B220))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IF(B221="","",COUNTA($B$213:B221))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IF(B222="","",COUNTA($B$213:B222))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IF(B223="","",COUNTA($B$213:B223))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IF(B224="","",COUNTA($B$213:B224))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IF(B225="","",COUNTA($B$213:B225))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IF(B226="","",COUNTA($B$213:B226))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IF(B227="","",COUNTA($B$213:B227))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IF(B228="","",COUNTA($B$213:B228))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IF(B229="","",COUNTA($B$213:B229))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IF(B230="","",COUNTA($B$213:B230))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IF(B231="","",COUNTA($B$213:B231))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IF(B232="","",COUNTA($B$213:B232))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IF(B233="","",COUNTA($B$213:B233))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IF(B234="","",COUNTA($B$213:B234))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IF(B235="","",COUNTA($B$213:B235))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IF(B236="","",COUNTA($B$213:B236))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IF(B237="","",COUNTA($B$213:B237))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IF(B238="","",COUNTA($B$213:B238))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IF(B239="","",COUNTA($B$213:B239))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IF(B240="","",COUNTA($B$213:B240))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IF(B241="","",COUNTA($B$213:B241))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IF(B242="","",COUNTA($B$213:B242))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IF(B243="","",COUNTA($B$213:B243))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57" t="str">
        <f>IF(B244="","",COUNTA($B$213:B244))</f>
        <v/>
      </c>
      <c r="B244" s="69"/>
      <c r="C244" s="158"/>
      <c r="D244" s="158"/>
      <c r="E244" s="158"/>
      <c r="F244" s="158"/>
      <c r="G244" s="141"/>
      <c r="H244" s="142"/>
      <c r="I244" s="159"/>
    </row>
    <row r="245" spans="1:9" ht="12.75" customHeight="1" x14ac:dyDescent="0.25">
      <c r="A245" s="160" t="str">
        <f>IF(B245="","",COUNTA($B$213:B245))</f>
        <v/>
      </c>
      <c r="B245" s="69"/>
      <c r="C245" s="161"/>
      <c r="D245" s="161"/>
      <c r="E245" s="161"/>
      <c r="F245" s="161"/>
      <c r="G245" s="143"/>
      <c r="H245" s="144"/>
      <c r="I245" s="162"/>
    </row>
    <row r="247" spans="1:9" ht="20.100000000000001" customHeight="1" x14ac:dyDescent="0.25">
      <c r="A247" s="182"/>
      <c r="B247" s="182"/>
      <c r="C247" s="182"/>
      <c r="D247" s="182"/>
      <c r="E247" s="182"/>
      <c r="F247" s="182"/>
      <c r="G247" s="182"/>
      <c r="H247" s="182"/>
      <c r="I247" s="182"/>
    </row>
    <row r="248" spans="1:9" ht="20.100000000000001" customHeight="1" x14ac:dyDescent="0.25">
      <c r="A248" s="146">
        <v>5</v>
      </c>
      <c r="B248" s="150" t="s">
        <v>362</v>
      </c>
      <c r="C248" s="50"/>
      <c r="D248" s="50"/>
      <c r="E248" s="50"/>
      <c r="F248" s="50"/>
      <c r="G248" s="50"/>
      <c r="H248" s="50"/>
      <c r="I248" s="50"/>
    </row>
    <row r="249" spans="1:9" ht="12.75" customHeight="1" x14ac:dyDescent="0.25">
      <c r="A249" s="61"/>
      <c r="B249" s="54" t="s">
        <v>278</v>
      </c>
    </row>
    <row r="250" spans="1:9" ht="12.75" customHeight="1" x14ac:dyDescent="0.25">
      <c r="A250" s="61"/>
      <c r="B250" s="60" t="s">
        <v>132</v>
      </c>
      <c r="C250" s="55" t="str">
        <f>IFERROR(INDEX(Инвентаризация!$B$52:$I$284,MATCH($B250,Инвентаризация!$B$52:$B$284,0),COLUMN()-1),"")</f>
        <v>Материал</v>
      </c>
      <c r="D250" s="55" t="str">
        <f>IFERROR(INDEX(Инвентаризация!$B$52:$I$284,MATCH($B250,Инвентаризация!$B$52:$B$284,0),COLUMN()-1),"")</f>
        <v>Нет характеристик</v>
      </c>
      <c r="E250" s="55" t="str">
        <f>IFERROR(INDEX(Инвентаризация!$B$52:$I$284,MATCH($B250,Инвентаризация!$B$52:$B$284,0),COLUMN()-1),"")</f>
        <v>Нет характеристик</v>
      </c>
      <c r="F250" s="55" t="str">
        <f>IFERROR(INDEX(Инвентаризация!$B$52:$I$284,MATCH($B250,Инвентаризация!$B$52:$B$284,0),COLUMN()-1),"")</f>
        <v>Состояние</v>
      </c>
      <c r="G250" s="55" t="str">
        <f>IFERROR(INDEX(Инвентаризация!$B$52:$I$284,MATCH($B250,Инвентаризация!$B$52:$B$284,0),COLUMN()-1),"")</f>
        <v>Нет характеристик</v>
      </c>
      <c r="H250" s="55" t="str">
        <f>IFERROR(INDEX(Инвентаризация!$B$52:$I$284,MATCH($B250,Инвентаризация!$B$52:$B$284,0),COLUMN()-1),"")</f>
        <v>Площадь, кв. м</v>
      </c>
      <c r="I250" s="55" t="str">
        <f>IFERROR(INDEX(Инвентаризация!$B$52:$I$284,MATCH($B250,Инвентаризация!$B$52:$B$284,0),COLUMN()-1),"")</f>
        <v>Комментарии</v>
      </c>
    </row>
    <row r="252" spans="1:9" ht="30" customHeight="1" x14ac:dyDescent="0.25">
      <c r="A252" s="132" t="s">
        <v>261</v>
      </c>
      <c r="B252" s="132" t="s">
        <v>260</v>
      </c>
      <c r="C252" s="132" t="s">
        <v>271</v>
      </c>
      <c r="D252" s="132" t="s">
        <v>272</v>
      </c>
      <c r="E252" s="132" t="s">
        <v>264</v>
      </c>
      <c r="F252" s="145" t="s">
        <v>265</v>
      </c>
      <c r="G252" s="133" t="s">
        <v>266</v>
      </c>
      <c r="H252" s="132" t="s">
        <v>251</v>
      </c>
      <c r="I252" s="132" t="s">
        <v>47</v>
      </c>
    </row>
    <row r="253" spans="1:9" ht="12.75" customHeight="1" x14ac:dyDescent="0.25">
      <c r="A253" s="56" t="s">
        <v>280</v>
      </c>
      <c r="B253" s="56" t="s">
        <v>268</v>
      </c>
      <c r="C253" s="56" t="s">
        <v>268</v>
      </c>
      <c r="D253" s="56" t="s">
        <v>268</v>
      </c>
      <c r="E253" s="56" t="s">
        <v>268</v>
      </c>
      <c r="F253" s="59" t="s">
        <v>268</v>
      </c>
      <c r="G253" s="58" t="s">
        <v>267</v>
      </c>
      <c r="H253" s="56" t="s">
        <v>267</v>
      </c>
      <c r="I253" s="56" t="s">
        <v>269</v>
      </c>
    </row>
    <row r="254" spans="1:9" ht="12.75" customHeight="1" x14ac:dyDescent="0.25">
      <c r="A254" s="157"/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IF(B255="","",COUNTA($B$254:B255))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IF(B256="","",COUNTA($B$254:B256))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IF(B257="","",COUNTA($B$254:B257))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IF(B258="","",COUNTA($B$254:B258))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IF(B259="","",COUNTA($B$254:B259))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IF(B260="","",COUNTA($B$254:B260))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IF(B261="","",COUNTA($B$254:B261))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IF(B262="","",COUNTA($B$254:B262))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IF(B263="","",COUNTA($B$254:B263))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IF(B264="","",COUNTA($B$254:B264))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IF(B265="","",COUNTA($B$254:B265))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IF(B266="","",COUNTA($B$254:B266))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IF(B267="","",COUNTA($B$254:B267))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IF(B268="","",COUNTA($B$254:B268))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IF(B269="","",COUNTA($B$254:B269))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IF(B270="","",COUNTA($B$254:B270))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IF(B271="","",COUNTA($B$254:B271))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IF(B272="","",COUNTA($B$254:B272))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IF(B273="","",COUNTA($B$254:B273))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IF(B274="","",COUNTA($B$254:B274))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IF(B275="","",COUNTA($B$254:B275))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IF(B276="","",COUNTA($B$254:B276))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IF(B277="","",COUNTA($B$254:B277))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IF(B278="","",COUNTA($B$254:B278))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IF(B279="","",COUNTA($B$254:B279))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IF(B280="","",COUNTA($B$254:B280))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IF(B281="","",COUNTA($B$254:B281))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IF(B282="","",COUNTA($B$254:B282))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IF(B283="","",COUNTA($B$254:B283))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IF(B284="","",COUNTA($B$254:B284))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57" t="str">
        <f>IF(B285="","",COUNTA($B$254:B285))</f>
        <v/>
      </c>
      <c r="B285" s="69"/>
      <c r="C285" s="158"/>
      <c r="D285" s="158"/>
      <c r="E285" s="158"/>
      <c r="F285" s="158"/>
      <c r="G285" s="141"/>
      <c r="H285" s="142"/>
      <c r="I285" s="159"/>
    </row>
    <row r="286" spans="1:9" ht="12.75" customHeight="1" x14ac:dyDescent="0.25">
      <c r="A286" s="160" t="str">
        <f>IF(B286="","",COUNTA($B$254:B286))</f>
        <v/>
      </c>
      <c r="B286" s="69"/>
      <c r="C286" s="161"/>
      <c r="D286" s="161"/>
      <c r="E286" s="161"/>
      <c r="F286" s="161"/>
      <c r="G286" s="143"/>
      <c r="H286" s="144"/>
      <c r="I286" s="162"/>
    </row>
    <row r="288" spans="1:9" ht="20.100000000000001" customHeight="1" x14ac:dyDescent="0.25">
      <c r="A288" s="182"/>
      <c r="B288" s="182"/>
      <c r="C288" s="182"/>
      <c r="D288" s="182"/>
      <c r="E288" s="182"/>
      <c r="F288" s="182"/>
      <c r="G288" s="182"/>
      <c r="H288" s="182"/>
      <c r="I288" s="182"/>
    </row>
    <row r="289" spans="1:9" ht="20.100000000000001" customHeight="1" x14ac:dyDescent="0.25">
      <c r="A289" s="146">
        <v>6</v>
      </c>
      <c r="B289" s="151" t="s">
        <v>23</v>
      </c>
      <c r="C289" s="84"/>
      <c r="D289" s="50"/>
      <c r="E289" s="50"/>
      <c r="F289" s="50"/>
      <c r="G289" s="50"/>
      <c r="H289" s="50"/>
      <c r="I289" s="50"/>
    </row>
    <row r="290" spans="1:9" ht="12.75" customHeight="1" x14ac:dyDescent="0.25">
      <c r="A290" s="61"/>
      <c r="B290" s="54" t="s">
        <v>278</v>
      </c>
    </row>
    <row r="291" spans="1:9" ht="12.75" customHeight="1" x14ac:dyDescent="0.25">
      <c r="A291" s="61"/>
      <c r="B291" s="60" t="s">
        <v>165</v>
      </c>
      <c r="C291" s="55" t="str">
        <f>IFERROR(INDEX(Инвентаризация!$B$52:$I$284,MATCH($B291,Инвентаризация!$B$52:$B$284,0),COLUMN()-1),"")</f>
        <v>Тип люка</v>
      </c>
      <c r="D291" s="55" t="str">
        <f>IFERROR(INDEX(Инвентаризация!$B$52:$I$284,MATCH($B291,Инвентаризация!$B$52:$B$284,0),COLUMN()-1),"")</f>
        <v>Нет характеристик</v>
      </c>
      <c r="E291" s="55" t="str">
        <f>IFERROR(INDEX(Инвентаризация!$B$52:$I$284,MATCH($B291,Инвентаризация!$B$52:$B$284,0),COLUMN()-1),"")</f>
        <v>Нет характеристик</v>
      </c>
      <c r="F291" s="55" t="str">
        <f>IFERROR(INDEX(Инвентаризация!$B$52:$I$284,MATCH($B291,Инвентаризация!$B$52:$B$284,0),COLUMN()-1),"")</f>
        <v>Состояние</v>
      </c>
      <c r="G291" s="55" t="str">
        <f>IFERROR(INDEX(Инвентаризация!$B$52:$I$284,MATCH($B291,Инвентаризация!$B$52:$B$284,0),COLUMN()-1),"")</f>
        <v>Количество, ед.</v>
      </c>
      <c r="H291" s="55" t="str">
        <f>IFERROR(INDEX(Инвентаризация!$B$52:$I$284,MATCH($B291,Инвентаризация!$B$52:$B$284,0),COLUMN()-1),"")</f>
        <v>Нет характеристик</v>
      </c>
      <c r="I291" s="55" t="str">
        <f>IFERROR(INDEX(Инвентаризация!$B$52:$I$284,MATCH($B291,Инвентаризация!$B$52:$B$284,0),COLUMN()-1),"")</f>
        <v>Комментарии</v>
      </c>
    </row>
    <row r="293" spans="1:9" ht="30" customHeight="1" x14ac:dyDescent="0.25">
      <c r="A293" s="132" t="s">
        <v>261</v>
      </c>
      <c r="B293" s="132" t="s">
        <v>260</v>
      </c>
      <c r="C293" s="132" t="s">
        <v>271</v>
      </c>
      <c r="D293" s="132" t="s">
        <v>272</v>
      </c>
      <c r="E293" s="132" t="s">
        <v>264</v>
      </c>
      <c r="F293" s="145" t="s">
        <v>265</v>
      </c>
      <c r="G293" s="133" t="s">
        <v>266</v>
      </c>
      <c r="H293" s="132" t="s">
        <v>251</v>
      </c>
      <c r="I293" s="132" t="s">
        <v>47</v>
      </c>
    </row>
    <row r="294" spans="1:9" ht="12.75" customHeight="1" x14ac:dyDescent="0.25">
      <c r="A294" s="56" t="s">
        <v>280</v>
      </c>
      <c r="B294" s="56" t="s">
        <v>268</v>
      </c>
      <c r="C294" s="56" t="s">
        <v>268</v>
      </c>
      <c r="D294" s="56" t="s">
        <v>268</v>
      </c>
      <c r="E294" s="56" t="s">
        <v>268</v>
      </c>
      <c r="F294" s="59" t="s">
        <v>268</v>
      </c>
      <c r="G294" s="58" t="s">
        <v>267</v>
      </c>
      <c r="H294" s="56" t="s">
        <v>267</v>
      </c>
      <c r="I294" s="56" t="s">
        <v>269</v>
      </c>
    </row>
    <row r="295" spans="1:9" ht="12.75" customHeight="1" x14ac:dyDescent="0.25">
      <c r="A295" s="157" t="str">
        <f>IF(B295="","",COUNTA($B$295:B295))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IF(B296="","",COUNTA($B$295:B296))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IF(B297="","",COUNTA($B$295:B297))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IF(B298="","",COUNTA($B$295:B298))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IF(B299="","",COUNTA($B$295:B299))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IF(B300="","",COUNTA($B$295:B300))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IF(B301="","",COUNTA($B$295:B301))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IF(B302="","",COUNTA($B$295:B302))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IF(B303="","",COUNTA($B$295:B303))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IF(B304="","",COUNTA($B$295:B304))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IF(B305="","",COUNTA($B$295:B305))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IF(B306="","",COUNTA($B$295:B306))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IF(B307="","",COUNTA($B$295:B307))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IF(B308="","",COUNTA($B$295:B308))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IF(B309="","",COUNTA($B$295:B309))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IF(B310="","",COUNTA($B$295:B310))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IF(B311="","",COUNTA($B$295:B311))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IF(B312="","",COUNTA($B$295:B312))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IF(B313="","",COUNTA($B$295:B313))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IF(B314="","",COUNTA($B$295:B314))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IF(B315="","",COUNTA($B$295:B315))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IF(B316="","",COUNTA($B$295:B316))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IF(B317="","",COUNTA($B$295:B317))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IF(B318="","",COUNTA($B$295:B318))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IF(B319="","",COUNTA($B$295:B319))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IF(B320="","",COUNTA($B$295:B320))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IF(B321="","",COUNTA($B$295:B321))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IF(B322="","",COUNTA($B$295:B322))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IF(B323="","",COUNTA($B$295:B323))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IF(B324="","",COUNTA($B$295:B324))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IF(B325="","",COUNTA($B$295:B325))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57" t="str">
        <f>IF(B326="","",COUNTA($B$295:B326))</f>
        <v/>
      </c>
      <c r="B326" s="69"/>
      <c r="C326" s="158"/>
      <c r="D326" s="158"/>
      <c r="E326" s="158"/>
      <c r="F326" s="158"/>
      <c r="G326" s="141"/>
      <c r="H326" s="142"/>
      <c r="I326" s="159"/>
    </row>
    <row r="327" spans="1:9" ht="12.75" customHeight="1" x14ac:dyDescent="0.25">
      <c r="A327" s="160" t="str">
        <f>IF(B327="","",COUNTA($B$295:B327))</f>
        <v/>
      </c>
      <c r="B327" s="69"/>
      <c r="C327" s="161"/>
      <c r="D327" s="161"/>
      <c r="E327" s="161"/>
      <c r="F327" s="161"/>
      <c r="G327" s="143"/>
      <c r="H327" s="144"/>
      <c r="I327" s="162"/>
    </row>
    <row r="329" spans="1:9" ht="20.100000000000001" customHeight="1" x14ac:dyDescent="0.25">
      <c r="A329" s="192"/>
      <c r="B329" s="192"/>
      <c r="C329" s="192"/>
      <c r="D329" s="192"/>
      <c r="E329" s="192"/>
      <c r="F329" s="192"/>
      <c r="G329" s="192"/>
      <c r="H329" s="192"/>
      <c r="I329" s="192"/>
    </row>
    <row r="330" spans="1:9" ht="20.100000000000001" customHeight="1" x14ac:dyDescent="0.25">
      <c r="A330" s="146">
        <v>7</v>
      </c>
      <c r="B330" s="151" t="s">
        <v>366</v>
      </c>
      <c r="C330" s="61"/>
      <c r="D330" s="85"/>
      <c r="E330" s="61"/>
      <c r="F330" s="61"/>
      <c r="G330" s="61"/>
      <c r="H330" s="61"/>
      <c r="I330" s="61"/>
    </row>
    <row r="331" spans="1:9" ht="12.75" customHeight="1" x14ac:dyDescent="0.25">
      <c r="A331" s="61"/>
      <c r="B331" s="54" t="s">
        <v>278</v>
      </c>
      <c r="C331" s="61"/>
      <c r="D331" s="86"/>
      <c r="E331" s="61"/>
      <c r="F331" s="61"/>
      <c r="G331" s="61"/>
      <c r="H331" s="61"/>
      <c r="I331" s="61"/>
    </row>
    <row r="332" spans="1:9" ht="12.75" customHeight="1" x14ac:dyDescent="0.25">
      <c r="A332" s="61"/>
      <c r="B332" s="60" t="s">
        <v>283</v>
      </c>
      <c r="C332" s="55" t="str">
        <f>IFERROR(INDEX(Инвентаризация!$B$52:$I$319,MATCH($B332,Инвентаризация!$B$52:$B$319,0),COLUMN()-1),"")</f>
        <v>Тип</v>
      </c>
      <c r="D332" s="55" t="str">
        <f>IFERROR(INDEX(Инвентаризация!$B$52:$I$319,MATCH($B332,Инвентаризация!$B$52:$B$319,0),COLUMN()-1),"")</f>
        <v>Нет характеристик</v>
      </c>
      <c r="E332" s="55" t="str">
        <f>IFERROR(INDEX(Инвентаризация!$B$52:$I$319,MATCH($B332,Инвентаризация!$B$52:$B$319,0),COLUMN()-1),"")</f>
        <v>Нет характеристик</v>
      </c>
      <c r="F332" s="55" t="str">
        <f>IFERROR(INDEX(Инвентаризация!$B$52:$I$319,MATCH($B332,Инвентаризация!$B$52:$B$319,0),COLUMN()-1),"")</f>
        <v>Состояние</v>
      </c>
      <c r="G332" s="55" t="str">
        <f>IFERROR(INDEX(Инвентаризация!$B$52:$I$319,MATCH($B332,Инвентаризация!$B$52:$B$319,0),COLUMN()-1),"")</f>
        <v>Год постройки</v>
      </c>
      <c r="H332" s="55" t="str">
        <f>IFERROR(INDEX(Инвентаризация!$B$52:$I$319,MATCH($B332,Инвентаризация!$B$52:$B$319,0),COLUMN()-1),"")</f>
        <v>Площадь, кв. м</v>
      </c>
      <c r="I332" s="55" t="str">
        <f>IFERROR(INDEX(Инвентаризация!$B$52:$I$319,MATCH($B332,Инвентаризация!$B$52:$B$319,0),COLUMN()-1),"")</f>
        <v>Комментарии</v>
      </c>
    </row>
    <row r="334" spans="1:9" ht="30" customHeight="1" x14ac:dyDescent="0.25">
      <c r="A334" s="132" t="s">
        <v>261</v>
      </c>
      <c r="B334" s="132" t="s">
        <v>260</v>
      </c>
      <c r="C334" s="132" t="s">
        <v>271</v>
      </c>
      <c r="D334" s="132" t="s">
        <v>272</v>
      </c>
      <c r="E334" s="132" t="s">
        <v>264</v>
      </c>
      <c r="F334" s="152" t="s">
        <v>265</v>
      </c>
      <c r="G334" s="133" t="s">
        <v>367</v>
      </c>
      <c r="H334" s="132" t="s">
        <v>368</v>
      </c>
      <c r="I334" s="132" t="s">
        <v>47</v>
      </c>
    </row>
    <row r="335" spans="1:9" ht="12.75" customHeight="1" x14ac:dyDescent="0.25">
      <c r="A335" s="56" t="s">
        <v>280</v>
      </c>
      <c r="B335" s="56" t="s">
        <v>268</v>
      </c>
      <c r="C335" s="56" t="s">
        <v>268</v>
      </c>
      <c r="D335" s="56" t="s">
        <v>268</v>
      </c>
      <c r="E335" s="56" t="s">
        <v>268</v>
      </c>
      <c r="F335" s="57" t="s">
        <v>268</v>
      </c>
      <c r="G335" s="58" t="s">
        <v>267</v>
      </c>
      <c r="H335" s="56" t="s">
        <v>267</v>
      </c>
      <c r="I335" s="56" t="s">
        <v>269</v>
      </c>
    </row>
    <row r="336" spans="1:9" ht="12.75" customHeight="1" x14ac:dyDescent="0.25">
      <c r="A336" s="157">
        <f>IF(B336="","",COUNTA($B336:B$336))</f>
        <v>1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 t="s">
        <v>379</v>
      </c>
      <c r="H336" s="142">
        <v>2657.6</v>
      </c>
      <c r="I336" s="159"/>
    </row>
    <row r="337" spans="1:9" ht="12.75" customHeight="1" x14ac:dyDescent="0.25">
      <c r="A337" s="157">
        <v>2</v>
      </c>
      <c r="B337" s="69" t="s">
        <v>283</v>
      </c>
      <c r="C337" s="158" t="s">
        <v>284</v>
      </c>
      <c r="D337" s="158"/>
      <c r="E337" s="158"/>
      <c r="F337" s="158" t="s">
        <v>286</v>
      </c>
      <c r="G337" s="141" t="s">
        <v>376</v>
      </c>
      <c r="H337" s="142">
        <v>739.1</v>
      </c>
      <c r="I337" s="159"/>
    </row>
    <row r="338" spans="1:9" ht="12.75" customHeight="1" x14ac:dyDescent="0.25">
      <c r="A338" s="157" t="str">
        <f>IF(B338="","",COUNTA($B$336:B338))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IF(B339="","",COUNTA($B$336:B339))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IF(B340="","",COUNTA($B$336:B340))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IF(B341="","",COUNTA($B$336:B341))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IF(B342="","",COUNTA($B$336:B342))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IF(B343="","",COUNTA($B$336:B343))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IF(B344="","",COUNTA($B$336:B344))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IF(B345="","",COUNTA($B$336:B345))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IF(B346="","",COUNTA($B$336:B346))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IF(B347="","",COUNTA($B$336:B347))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IF(B348="","",COUNTA($B$336:B348))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IF(B349="","",COUNTA($B$336:B349))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IF(B350="","",COUNTA($B$336:B350))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IF(B351="","",COUNTA($B$336:B351))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IF(B352="","",COUNTA($B$336:B352))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IF(B353="","",COUNTA($B$336:B353))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IF(B354="","",COUNTA($B$336:B354))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IF(B355="","",COUNTA($B$336:B355))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IF(B356="","",COUNTA($B$336:B356))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IF(B357="","",COUNTA($B$336:B357))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IF(B358="","",COUNTA($B$336:B358))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IF(B359="","",COUNTA($B$336:B359))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IF(B360="","",COUNTA($B$336:B360))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IF(B361="","",COUNTA($B$336:B361))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IF(B362="","",COUNTA($B$336:B362))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IF(B363="","",COUNTA($B$336:B363))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IF(B364="","",COUNTA($B$336:B364))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IF(B365="","",COUNTA($B$336:B365))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IF(B366="","",COUNTA($B$336:B366))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57" t="str">
        <f>IF(B367="","",COUNTA($B$336:B367))</f>
        <v/>
      </c>
      <c r="B367" s="69"/>
      <c r="C367" s="158"/>
      <c r="D367" s="158"/>
      <c r="E367" s="158"/>
      <c r="F367" s="158"/>
      <c r="G367" s="141"/>
      <c r="H367" s="142"/>
      <c r="I367" s="159"/>
    </row>
    <row r="368" spans="1:9" ht="12.75" customHeight="1" x14ac:dyDescent="0.25">
      <c r="A368" s="160" t="str">
        <f>IF(B368="","",COUNTA($B$336:B368))</f>
        <v/>
      </c>
      <c r="B368" s="69"/>
      <c r="C368" s="161"/>
      <c r="D368" s="161"/>
      <c r="E368" s="161"/>
      <c r="F368" s="161"/>
      <c r="G368" s="143"/>
      <c r="H368" s="144"/>
      <c r="I368" s="162"/>
    </row>
    <row r="369" spans="1:9" ht="12.75" customHeight="1" x14ac:dyDescent="0.25">
      <c r="A369" s="124"/>
    </row>
    <row r="370" spans="1:9" ht="20.100000000000001" customHeight="1" x14ac:dyDescent="0.25">
      <c r="A370" s="193" t="s">
        <v>335</v>
      </c>
      <c r="B370" s="193"/>
      <c r="C370" s="193"/>
      <c r="D370" s="193"/>
      <c r="E370" s="193"/>
      <c r="F370" s="193"/>
      <c r="G370" s="193"/>
      <c r="H370" s="193"/>
      <c r="I370" s="193"/>
    </row>
    <row r="371" spans="1:9" s="28" customFormat="1" ht="20.100000000000001" customHeight="1" x14ac:dyDescent="0.25">
      <c r="A371" s="146">
        <v>8</v>
      </c>
      <c r="B371" s="153"/>
      <c r="C371" s="153"/>
      <c r="D371" s="153"/>
      <c r="E371" s="153"/>
      <c r="F371" s="153"/>
      <c r="G371" s="153"/>
      <c r="H371" s="153"/>
      <c r="I371" s="153"/>
    </row>
    <row r="372" spans="1:9" ht="12.75" customHeight="1" x14ac:dyDescent="0.25">
      <c r="A372" s="124"/>
      <c r="C372" s="131"/>
    </row>
    <row r="373" spans="1:9" ht="30" customHeight="1" x14ac:dyDescent="0.25">
      <c r="A373" s="132" t="s">
        <v>261</v>
      </c>
      <c r="B373" s="132" t="s">
        <v>337</v>
      </c>
      <c r="C373" s="132" t="s">
        <v>260</v>
      </c>
      <c r="D373" s="132" t="s">
        <v>350</v>
      </c>
      <c r="E373" s="132" t="s">
        <v>338</v>
      </c>
      <c r="F373" s="132" t="s">
        <v>329</v>
      </c>
      <c r="G373" s="133" t="s">
        <v>348</v>
      </c>
      <c r="H373" s="132" t="s">
        <v>349</v>
      </c>
      <c r="I373" s="132" t="s">
        <v>47</v>
      </c>
    </row>
    <row r="374" spans="1:9" ht="12.75" customHeight="1" x14ac:dyDescent="0.25">
      <c r="A374" s="157">
        <v>1</v>
      </c>
      <c r="B374" s="51" t="s">
        <v>173</v>
      </c>
      <c r="C374" s="51" t="s">
        <v>174</v>
      </c>
      <c r="D374" s="51" t="s">
        <v>344</v>
      </c>
      <c r="E374" s="136" t="s">
        <v>374</v>
      </c>
      <c r="F374" s="137">
        <v>6</v>
      </c>
      <c r="G374" s="137">
        <v>3000</v>
      </c>
      <c r="H374" s="138">
        <f>IF(G374="","",F374*G374)</f>
        <v>18000</v>
      </c>
      <c r="I374" s="136"/>
    </row>
    <row r="375" spans="1:9" ht="12.75" customHeight="1" x14ac:dyDescent="0.25">
      <c r="A375" s="157">
        <v>2</v>
      </c>
      <c r="B375" s="51" t="s">
        <v>173</v>
      </c>
      <c r="C375" s="51" t="s">
        <v>172</v>
      </c>
      <c r="D375" s="51" t="s">
        <v>342</v>
      </c>
      <c r="E375" s="165" t="s">
        <v>373</v>
      </c>
      <c r="F375" s="137">
        <v>312</v>
      </c>
      <c r="G375" s="166">
        <v>3000</v>
      </c>
      <c r="H375" s="138">
        <f>IF(G375="","",F375*G375)</f>
        <v>936000</v>
      </c>
      <c r="I375" s="136"/>
    </row>
    <row r="376" spans="1:9" ht="12.75" customHeight="1" x14ac:dyDescent="0.25">
      <c r="A376" s="157">
        <v>3</v>
      </c>
      <c r="B376" s="51" t="s">
        <v>192</v>
      </c>
      <c r="C376" s="51" t="s">
        <v>158</v>
      </c>
      <c r="D376" s="51" t="s">
        <v>344</v>
      </c>
      <c r="E376" s="136" t="s">
        <v>375</v>
      </c>
      <c r="F376" s="137">
        <v>360</v>
      </c>
      <c r="G376" s="166">
        <v>3000</v>
      </c>
      <c r="H376" s="138">
        <f t="shared" ref="H376:H408" si="0">IF(G376="","",F376*G376)</f>
        <v>1080000</v>
      </c>
      <c r="I376" s="136"/>
    </row>
    <row r="377" spans="1:9" ht="12.75" customHeight="1" x14ac:dyDescent="0.25">
      <c r="A377" s="157">
        <v>4</v>
      </c>
      <c r="B377" s="51" t="s">
        <v>173</v>
      </c>
      <c r="C377" s="51" t="s">
        <v>177</v>
      </c>
      <c r="D377" s="51" t="s">
        <v>345</v>
      </c>
      <c r="E377" s="136" t="s">
        <v>374</v>
      </c>
      <c r="F377" s="137">
        <v>7</v>
      </c>
      <c r="G377" s="166">
        <v>3000</v>
      </c>
      <c r="H377" s="138">
        <f t="shared" si="0"/>
        <v>21000</v>
      </c>
      <c r="I377" s="136"/>
    </row>
    <row r="378" spans="1:9" ht="12.75" customHeight="1" x14ac:dyDescent="0.25">
      <c r="A378" s="157">
        <v>5</v>
      </c>
      <c r="B378" s="51" t="s">
        <v>192</v>
      </c>
      <c r="C378" s="51" t="s">
        <v>138</v>
      </c>
      <c r="D378" s="51" t="s">
        <v>344</v>
      </c>
      <c r="E378" s="136" t="s">
        <v>374</v>
      </c>
      <c r="F378" s="137">
        <v>6</v>
      </c>
      <c r="G378" s="166">
        <v>3000</v>
      </c>
      <c r="H378" s="138">
        <f t="shared" si="0"/>
        <v>18000</v>
      </c>
      <c r="I378" s="167"/>
    </row>
    <row r="379" spans="1:9" ht="12.75" customHeight="1" x14ac:dyDescent="0.25">
      <c r="A379" s="157">
        <v>6</v>
      </c>
      <c r="B379" s="51" t="s">
        <v>197</v>
      </c>
      <c r="C379" s="51" t="s">
        <v>205</v>
      </c>
      <c r="D379" s="51" t="s">
        <v>344</v>
      </c>
      <c r="E379" s="136" t="s">
        <v>373</v>
      </c>
      <c r="F379" s="137">
        <v>400</v>
      </c>
      <c r="G379" s="166">
        <v>3000</v>
      </c>
      <c r="H379" s="138">
        <f t="shared" si="0"/>
        <v>1200000</v>
      </c>
      <c r="I379" s="136"/>
    </row>
    <row r="380" spans="1:9" ht="12.75" customHeight="1" x14ac:dyDescent="0.25">
      <c r="A380" s="157"/>
      <c r="B380" s="51"/>
      <c r="C380" s="51"/>
      <c r="D380" s="51"/>
      <c r="E380" s="136"/>
      <c r="F380" s="137"/>
      <c r="G380" s="166"/>
      <c r="H380" s="138" t="str">
        <f t="shared" si="0"/>
        <v/>
      </c>
      <c r="I380" s="136"/>
    </row>
    <row r="381" spans="1:9" ht="12.75" customHeight="1" x14ac:dyDescent="0.25">
      <c r="A381" s="157"/>
      <c r="B381" s="51"/>
      <c r="C381" s="51"/>
      <c r="D381" s="51"/>
      <c r="E381" s="136"/>
      <c r="F381" s="137"/>
      <c r="G381" s="166"/>
      <c r="H381" s="138" t="str">
        <f t="shared" si="0"/>
        <v/>
      </c>
      <c r="I381" s="136"/>
    </row>
    <row r="382" spans="1:9" ht="12.75" customHeight="1" x14ac:dyDescent="0.25">
      <c r="A382" s="157"/>
      <c r="B382" s="51"/>
      <c r="C382" s="51"/>
      <c r="D382" s="51"/>
      <c r="E382" s="136"/>
      <c r="F382" s="137"/>
      <c r="G382" s="166"/>
      <c r="H382" s="138" t="str">
        <f t="shared" si="0"/>
        <v/>
      </c>
      <c r="I382" s="136"/>
    </row>
    <row r="383" spans="1:9" ht="12.75" customHeight="1" x14ac:dyDescent="0.25">
      <c r="A383" s="157" t="str">
        <f>IF(B383="","",COUNTA($B$374:B383))</f>
        <v/>
      </c>
      <c r="B383" s="51"/>
      <c r="C383" s="51"/>
      <c r="D383" s="51"/>
      <c r="E383" s="136"/>
      <c r="F383" s="137"/>
      <c r="G383" s="137"/>
      <c r="H383" s="138" t="str">
        <f>IF(G383="","",F383*G383)</f>
        <v/>
      </c>
      <c r="I383" s="136"/>
    </row>
    <row r="384" spans="1:9" ht="12.75" customHeight="1" x14ac:dyDescent="0.25">
      <c r="A384" s="157" t="str">
        <f>IF(B384="","",COUNTA($B$374:B384))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IF(B385="","",COUNTA($B$374:B385))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IF(B386="","",COUNTA($B$374:B386))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IF(B387="","",COUNTA($B$374:B387))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IF(B388="","",COUNTA($B$374:B388))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IF(B389="","",COUNTA($B$374:B389))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IF(B390="","",COUNTA($B$374:B390))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IF(B391="","",COUNTA($B$374:B391))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IF(B392="","",COUNTA($B$374:B392))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IF(B393="","",COUNTA($B$374:B393))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IF(B394="","",COUNTA($B$374:B394))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IF(B395="","",COUNTA($B$374:B395))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IF(B396="","",COUNTA($B$374:B396))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IF(B397="","",COUNTA($B$374:B397))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IF(B398="","",COUNTA($B$374:B398))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IF(B399="","",COUNTA($B$374:B399))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IF(B400="","",COUNTA($B$374:B400))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IF(B401="","",COUNTA($B$374:B401))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IF(B402="","",COUNTA($B$374:B402))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IF(B403="","",COUNTA($B$374:B403))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IF(B404="","",COUNTA($B$374:B404))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IF(B405="","",COUNTA($B$374:B405))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IF(B406="","",COUNTA($B$374:B406))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57" t="str">
        <f>IF(B407="","",COUNTA($B$374:B407))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60" t="str">
        <f>IF(B408="","",COUNTA($B$374:B408))</f>
        <v/>
      </c>
      <c r="B408" s="51"/>
      <c r="C408" s="51"/>
      <c r="D408" s="51"/>
      <c r="E408" s="136"/>
      <c r="F408" s="137"/>
      <c r="G408" s="137"/>
      <c r="H408" s="138" t="str">
        <f t="shared" si="0"/>
        <v/>
      </c>
      <c r="I408" s="136"/>
    </row>
    <row r="409" spans="1:9" ht="12.75" customHeight="1" x14ac:dyDescent="0.25">
      <c r="A409" s="124"/>
      <c r="G409" s="154"/>
    </row>
    <row r="410" spans="1:9" ht="12.75" customHeight="1" x14ac:dyDescent="0.25">
      <c r="A410" s="124"/>
      <c r="G410" s="155" t="s">
        <v>369</v>
      </c>
      <c r="H410" s="156">
        <f>SUM(H374:H408)</f>
        <v>3273000</v>
      </c>
    </row>
  </sheetData>
  <sheetProtection password="EEB6" sheet="1" objects="1" scenarios="1" insertRows="0" deleteRows="0"/>
  <protectedRanges>
    <protectedRange sqref="A374:G408 I374:I408" name="Ремонт"/>
    <protectedRange sqref="G3" name="Глава"/>
    <protectedRange sqref="B85 B127 B168 B209 B250 B291 B332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1:I163 A89:I122 A172:I204 A213:I245 A254:I286 A295:I327 A336:I368" name="Перечни"/>
    <protectedRange sqref="A40:I80" name="Схема"/>
  </protectedRanges>
  <dataConsolidate/>
  <customSheetViews>
    <customSheetView guid="{6C19156E-D67A-40B9-8236-44557B7C9396}" scale="130" showPageBreaks="1" view="pageBreakPreview" topLeftCell="A324">
      <selection activeCell="B334" sqref="B334"/>
      <pageMargins left="0.31496062992125984" right="0.31496062992125984" top="0.35433070866141736" bottom="0.35433070866141736" header="0" footer="0"/>
      <pageSetup paperSize="9" orientation="landscape" r:id="rId1"/>
    </customSheetView>
    <customSheetView guid="{2CACD79E-125A-4926-AECD-728CF07BB283}" scale="200" showPageBreaks="1" view="pageBreakPreview" topLeftCell="B331">
      <selection activeCell="G336" sqref="G336"/>
      <pageMargins left="0.31496062992125984" right="0.31496062992125984" top="0.35433070866141736" bottom="0.35433070866141736" header="0" footer="0"/>
      <pageSetup paperSize="9" orientation="landscape" r:id="rId2"/>
    </customSheetView>
  </customSheetViews>
  <mergeCells count="31">
    <mergeCell ref="A370:I370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9:I329"/>
    <mergeCell ref="A124:I124"/>
    <mergeCell ref="B82:I82"/>
    <mergeCell ref="A165:I165"/>
    <mergeCell ref="A206:I206"/>
    <mergeCell ref="A247:I247"/>
    <mergeCell ref="A288:I288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1:A164 A89:A123 A172:A205 A213:A246 A254:A287 A295:A328 A336:A369 A372 A374:A410">
    <cfRule type="expression" dxfId="13" priority="73">
      <formula>A89&lt;&gt;""</formula>
    </cfRule>
  </conditionalFormatting>
  <conditionalFormatting sqref="C85:I85 C127:I127 C168:I168 C209:I209 C250:I250 C291:I291 C332:I332">
    <cfRule type="expression" dxfId="12" priority="29">
      <formula>C85="Нет характеристик"</formula>
    </cfRule>
  </conditionalFormatting>
  <conditionalFormatting sqref="E31:H31">
    <cfRule type="expression" dxfId="11" priority="22">
      <formula>$D$6="дворовой территории"</formula>
    </cfRule>
  </conditionalFormatting>
  <conditionalFormatting sqref="F34:H34">
    <cfRule type="expression" dxfId="10" priority="21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6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7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B371</xm:sqref>
        </x14:conditionalFormatting>
        <x14:conditionalFormatting xmlns:xm="http://schemas.microsoft.com/office/excel/2006/main">
          <x14:cfRule type="expression" priority="78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9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C131:F164 G164:I164 C89:F122 C172:F205 C213:F246 C254:F287 C295:F328 C336:F369</xm:sqref>
        </x14:conditionalFormatting>
        <x14:conditionalFormatting xmlns:xm="http://schemas.microsoft.com/office/excel/2006/main">
          <x14:cfRule type="expression" priority="74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5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G89:I122 G172:I205 G213:I246 G254:I287 G295:I328 G336:I369 G131:I163</xm:sqref>
        </x14:conditionalFormatting>
        <x14:conditionalFormatting xmlns:xm="http://schemas.microsoft.com/office/excel/2006/main">
          <x14:cfRule type="expression" priority="3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4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A370</xm:sqref>
        </x14:conditionalFormatting>
        <x14:conditionalFormatting xmlns:xm="http://schemas.microsoft.com/office/excel/2006/main">
          <x14:cfRule type="expression" priority="1" id="{0E2E5769-691F-4EF1-8E8E-99A3851EC505}">
            <xm:f>INDEX(Инвентаризация!$B$9:$I$320,MATCH($B378,Инвентаризация!$B$9:$B$320,0),COLUMN()-1)&lt;&gt;"Нет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38F86838-F5A5-4170-A109-2D67744767A4}">
            <xm:f>INDEX(Инвентаризация!$B$9:$I$320,MATCH($B378,Инвентаризация!$B$9:$B$320,0),COLUMN()-1)="Нет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I378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B127 B131:B163</xm:sqref>
        </x14:dataValidation>
        <x14:dataValidation type="list" allowBlank="1" showInputMessage="1" showErrorMessage="1">
          <x14:formula1>
            <xm:f>INDIRECT(INDEX(Инвентаризация!$B$52:$I$284,MATCH($B131,Инвентаризация!$B$52:$B$284,0)+1,COLUMN()-1))</xm:f>
          </x14:formula1>
          <xm:sqref>C131:F163 C172:F204 C213:F245 C254:F286 C295:F327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B168 B172:B204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B209 B213:B245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B250 B254:B286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B291 B295:B327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B89:B122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B332 B336:B368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C89:F122</xm:sqref>
        </x14:dataValidation>
        <x14:dataValidation type="list" allowBlank="1" showInputMessage="1" showErrorMessage="1">
          <x14:formula1>
            <xm:f>INDIRECT(INDEX(Инвентаризация!$B$52:$I$319,MATCH($B336,Инвентаризация!$B$52:$B$319,0)+1,COLUMN()-1))</xm:f>
          </x14:formula1>
          <xm:sqref>C336:F368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B374:B408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D374:D408</xm:sqref>
        </x14:dataValidation>
        <x14:dataValidation type="list" allowBlank="1" showInputMessage="1" showErrorMessage="1">
          <x14:formula1>
            <xm:f>INDIRECT(INDEX(Инвентаризация!$B$330:$D$380,MATCH($B374,Инвентаризация!$C$330:$C$380,0),3))</xm:f>
          </x14:formula1>
          <xm:sqref>C374:C408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Пользователь</cp:lastModifiedBy>
  <cp:lastPrinted>2017-09-19T08:36:37Z</cp:lastPrinted>
  <dcterms:created xsi:type="dcterms:W3CDTF">2017-08-22T09:44:58Z</dcterms:created>
  <dcterms:modified xsi:type="dcterms:W3CDTF">2017-12-15T07:33:01Z</dcterms:modified>
</cp:coreProperties>
</file>